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195" yWindow="30" windowWidth="9690" windowHeight="6945" tabRatio="621"/>
  </bookViews>
  <sheets>
    <sheet name="Seite 1" sheetId="7" r:id="rId1"/>
    <sheet name="Attribute" sheetId="12" state="veryHidden" r:id="rId2"/>
    <sheet name="Drucken" sheetId="11" state="veryHidden" r:id="rId3"/>
    <sheet name="Eintragung" sheetId="8" state="veryHidden" r:id="rId4"/>
    <sheet name="Kanzleidaten" sheetId="9" state="veryHidden" r:id="rId5"/>
    <sheet name="Stammdaten" sheetId="10" state="veryHidden" r:id="rId6"/>
  </sheets>
  <functionGroups builtInGroupCount="17"/>
  <definedNames>
    <definedName name="_xlnm._FilterDatabase" localSheetId="0" hidden="1">'Seite 1'!$A$1:$A$131</definedName>
    <definedName name="AktiveBank">Eintragung!$G$13</definedName>
    <definedName name="AnzeigeListe">'Seite 1'!$B$1</definedName>
    <definedName name="B_KDBezeichnung">'Seite 1'!$D$27</definedName>
    <definedName name="B_KDBezeichnung1">'Seite 1'!$D$28</definedName>
    <definedName name="B_KDGlaeubigerID">'Seite 1'!$R$19</definedName>
    <definedName name="B_KDPLZOrt">'Seite 1'!$D$30</definedName>
    <definedName name="B_KDStraße">'Seite 1'!$D$29</definedName>
    <definedName name="Banken_AbwName">Eintragung!$F$16</definedName>
    <definedName name="Banken_BIC">Eintragung!$F$15</definedName>
    <definedName name="Banken_IBAN">Eintragung!$F$14</definedName>
    <definedName name="Banken_Name">Eintragung!$F$13</definedName>
    <definedName name="Banken_Ort">Eintragung!$F$17</definedName>
    <definedName name="BankHaupt_IBAN">Eintragung!$F$18</definedName>
    <definedName name="_xlnm.Print_Area" localSheetId="0">'Seite 1'!$C$3:$AX$95</definedName>
    <definedName name="ein_d_1">'Seite 1'!$D$92</definedName>
    <definedName name="ein_rx_1_1">'Seite 1'!$G$52</definedName>
    <definedName name="ein_rx_1_2">'Seite 1'!$X$52</definedName>
    <definedName name="ein_x_1">'Seite 1'!$G$56</definedName>
    <definedName name="ein_x_2">'Seite 1'!$G$59</definedName>
    <definedName name="ein_x_3">'Seite 1'!$G$62</definedName>
    <definedName name="ein_x_4">'Seite 1'!$G$65</definedName>
    <definedName name="ein_x_5">'Seite 1'!$G$69</definedName>
    <definedName name="Eingabekontrolle">Stammdaten!$B$6</definedName>
    <definedName name="EinmalZahlung">'Seite 1'!$BD$11</definedName>
    <definedName name="First1">'Seite 1'!$D$8</definedName>
    <definedName name="FirstRun">Stammdaten!$B$7</definedName>
    <definedName name="GlaeubigerID_Leer">'Seite 1'!$BD$19</definedName>
    <definedName name="IstAktiveBank">Eintragung!$G$18</definedName>
    <definedName name="KD_Bezeichnung">Kanzleidaten!$C$2</definedName>
    <definedName name="KD_Bezeichnung1">Kanzleidaten!$C$3</definedName>
    <definedName name="KD_Email">Kanzleidaten!$C$9</definedName>
    <definedName name="KD_Fax">Kanzleidaten!$C$8</definedName>
    <definedName name="KD_GlaeubigerID">Kanzleidaten!$C$10</definedName>
    <definedName name="KD_Ort">Kanzleidaten!$C$6</definedName>
    <definedName name="KD_PLZ">Kanzleidaten!$C$5</definedName>
    <definedName name="KD_Straße">Kanzleidaten!$C$4</definedName>
    <definedName name="KD_Tel">Kanzleidaten!$C$7</definedName>
    <definedName name="Mandantennummer">Eintragung!$F$3</definedName>
    <definedName name="Name">Eintragung!$F$6</definedName>
    <definedName name="Ort">Eintragung!$F$9</definedName>
    <definedName name="Ort_Postfach">Eintragung!$F$12</definedName>
    <definedName name="Postfach">Eintragung!$F$10</definedName>
    <definedName name="Postleitzahl_für_Postfach">Eintragung!$F$11</definedName>
    <definedName name="Postleitzahl_Inland_Neu">Eintragung!$F$8</definedName>
    <definedName name="RX_Einmalig">'Seite 1'!$X$52</definedName>
    <definedName name="RX_Wiederkehrend">'Seite 1'!$G$52</definedName>
    <definedName name="SepaBasisMandat">'Seite 1'!$BD$8</definedName>
    <definedName name="SepaFirmenMandat">'Seite 1'!$BD$9</definedName>
    <definedName name="SepaKombiMandat">'Seite 1'!$BD$7</definedName>
    <definedName name="Start_Lastschrift">'Seite 1'!$B$33</definedName>
    <definedName name="Straße">Eintragung!$F$7</definedName>
    <definedName name="Titel">Eintragung!$F$4</definedName>
    <definedName name="ToolDatum">Stammdaten!$B$4</definedName>
    <definedName name="ToolId">Stammdaten!$B$8</definedName>
    <definedName name="ToolInfo">Stammdaten!$B$5</definedName>
    <definedName name="ToolKompId">Stammdaten!$B$9</definedName>
    <definedName name="ToolName">Stammdaten!$B$2</definedName>
    <definedName name="ToolVersion">Stammdaten!$B$3</definedName>
    <definedName name="Vorname">Eintragung!$F$5</definedName>
    <definedName name="Z_Anschrift">'Seite 1'!$D$9</definedName>
    <definedName name="Z_BankAbweichend">'Seite 1'!$G$84</definedName>
    <definedName name="Z_BankName">'Seite 1'!$G$81</definedName>
    <definedName name="Z_BIC">'Seite 1'!$AA$78</definedName>
    <definedName name="Z_Datum">'Seite 1'!$D$92</definedName>
    <definedName name="Z_FD62934D_55C1_11D1_95A8_0000F65A60D8_.wvu.Cols" localSheetId="0" hidden="1">'Seite 1'!$AZ:$IV</definedName>
    <definedName name="Z_FD62934D_55C1_11D1_95A8_0000F65A60D8_.wvu.PrintArea" localSheetId="0" hidden="1">'Seite 1'!$C$3:$AX$93</definedName>
    <definedName name="Z_First">'Seite 1'!$D$8</definedName>
    <definedName name="Z_Glaeubiger">'Seite 1'!$R$19</definedName>
    <definedName name="Z_IBAN">'Seite 1'!$G$78</definedName>
    <definedName name="Z_Mandat">'Seite 1'!$L$21</definedName>
    <definedName name="Z_Name">'Seite 1'!$D$8</definedName>
    <definedName name="Z_PLZOrt">'Seite 1'!$D$11</definedName>
    <definedName name="Zentraler_Mandanten_Name">Eintragung!$F$2</definedName>
  </definedNames>
  <calcPr calcId="145621"/>
  <customWorkbookViews>
    <customWorkbookView name="Dr. Jens Schill - Persönliche Ansicht" guid="{FD62934D-55C1-11D1-95A8-0000F65A60D8}" mergeInterval="0" personalView="1" maximized="1" windowWidth="1020" windowHeight="606" tabRatio="903" activeSheetId="1"/>
  </customWorkbookViews>
</workbook>
</file>

<file path=xl/calcChain.xml><?xml version="1.0" encoding="utf-8"?>
<calcChain xmlns="http://schemas.openxmlformats.org/spreadsheetml/2006/main">
  <c r="G18" i="8" l="1"/>
  <c r="B5" i="12" l="1"/>
  <c r="B2" i="12"/>
  <c r="B4" i="12"/>
  <c r="B3" i="12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BD11" i="7"/>
  <c r="I55" i="7" s="1"/>
  <c r="B5" i="10"/>
  <c r="A38" i="7"/>
  <c r="A39" i="7"/>
  <c r="A44" i="7"/>
  <c r="F25" i="8"/>
  <c r="F24" i="8"/>
  <c r="F23" i="8"/>
  <c r="F22" i="8"/>
  <c r="A32" i="7"/>
  <c r="A35" i="7"/>
  <c r="BD19" i="7"/>
  <c r="D87" i="7"/>
  <c r="I64" i="7"/>
  <c r="D35" i="7"/>
  <c r="A50" i="7"/>
  <c r="A49" i="7"/>
  <c r="A48" i="7"/>
  <c r="A47" i="7"/>
  <c r="A46" i="7"/>
  <c r="A86" i="7"/>
  <c r="A88" i="7"/>
  <c r="A87" i="7"/>
  <c r="A40" i="7"/>
  <c r="A37" i="7"/>
  <c r="A36" i="7"/>
  <c r="A34" i="7"/>
  <c r="A33" i="7"/>
  <c r="A16" i="7"/>
  <c r="A15" i="7"/>
  <c r="A14" i="7"/>
  <c r="C11" i="9"/>
  <c r="F20" i="8"/>
  <c r="F21" i="8"/>
  <c r="F19" i="8"/>
  <c r="F26" i="8"/>
  <c r="C15" i="9"/>
  <c r="C13" i="9"/>
  <c r="C12" i="9"/>
  <c r="C14" i="9"/>
  <c r="D54" i="7" l="1"/>
  <c r="D41" i="7"/>
</calcChain>
</file>

<file path=xl/comments1.xml><?xml version="1.0" encoding="utf-8"?>
<comments xmlns="http://schemas.openxmlformats.org/spreadsheetml/2006/main">
  <authors>
    <author>DATEV MA</author>
  </authors>
  <commentList>
    <comment ref="D27" authorId="0">
      <text>
        <r>
          <rPr>
            <sz val="9"/>
            <color indexed="81"/>
            <rFont val="Tahoma"/>
            <family val="2"/>
          </rPr>
          <t>Name der Kanzlei
Achtung:
&lt;Berufsbezeichnung&gt; &lt;Name&gt; werden in dieser Reihenfolge in den Text übernommen.</t>
        </r>
      </text>
    </comment>
    <comment ref="D28" authorId="0">
      <text>
        <r>
          <rPr>
            <sz val="9"/>
            <color indexed="81"/>
            <rFont val="Tahoma"/>
            <family val="2"/>
          </rPr>
          <t>Berufsbezeichnung
Achtung:
&lt;Berufsbezeichnung&gt; &lt;Name&gt; werden in dieser Reihenfolge in den Text übernommen.</t>
        </r>
      </text>
    </comment>
  </commentList>
</comments>
</file>

<file path=xl/sharedStrings.xml><?xml version="1.0" encoding="utf-8"?>
<sst xmlns="http://schemas.openxmlformats.org/spreadsheetml/2006/main" count="264" uniqueCount="168">
  <si>
    <t>Straße</t>
  </si>
  <si>
    <t>Kreditinstitut (Bank oder Postgiroamt) und Ort</t>
  </si>
  <si>
    <t>Name des abweichenden Kontoinhabers</t>
  </si>
  <si>
    <t>Postleitzahl_Inland_Neu</t>
  </si>
  <si>
    <t>Ort</t>
  </si>
  <si>
    <t>Zentraler_Mandanten_Name</t>
  </si>
  <si>
    <t>Lohnbuchhaltungshonorar</t>
  </si>
  <si>
    <t>Art</t>
  </si>
  <si>
    <t>Wert</t>
  </si>
  <si>
    <t>ZMSD</t>
  </si>
  <si>
    <t/>
  </si>
  <si>
    <t>Postfach</t>
  </si>
  <si>
    <t>Postleitzahl_für_Postfach</t>
  </si>
  <si>
    <t>Z_Datum</t>
  </si>
  <si>
    <t>COPY</t>
  </si>
  <si>
    <t>Z_Name</t>
  </si>
  <si>
    <t>Z_BankName</t>
  </si>
  <si>
    <t>Z_BankAbweichend</t>
  </si>
  <si>
    <t>Stammdaten</t>
  </si>
  <si>
    <t>KD_Bezeichnung</t>
  </si>
  <si>
    <t>Neuanlage eines Mandats</t>
  </si>
  <si>
    <t>KD_Straße</t>
  </si>
  <si>
    <t>KD_Plz</t>
  </si>
  <si>
    <t>KD_Ort</t>
  </si>
  <si>
    <t>B_KDBezeichnung</t>
  </si>
  <si>
    <t>B_KDStraße</t>
  </si>
  <si>
    <t>B_KDPlzOrt</t>
  </si>
  <si>
    <t>Z_Anschrift</t>
  </si>
  <si>
    <t>Z_PLZOrt</t>
  </si>
  <si>
    <t>ToolInfo</t>
  </si>
  <si>
    <t>KD_Bezeichnung1</t>
  </si>
  <si>
    <t>NA</t>
  </si>
  <si>
    <t>Vorname</t>
  </si>
  <si>
    <t>Name</t>
  </si>
  <si>
    <t>Aktion</t>
  </si>
  <si>
    <t>Quelle / Ziel</t>
  </si>
  <si>
    <t>B_KDBezeichnung1</t>
  </si>
  <si>
    <t>Person</t>
  </si>
  <si>
    <t>Betrieb</t>
  </si>
  <si>
    <t>VF</t>
  </si>
  <si>
    <t>Titel</t>
  </si>
  <si>
    <t>Ort_Postfach</t>
  </si>
  <si>
    <t>Wert 10</t>
  </si>
  <si>
    <t>Wert 9</t>
  </si>
  <si>
    <t>Wert 8</t>
  </si>
  <si>
    <t>Wert 7</t>
  </si>
  <si>
    <t>Wert 6</t>
  </si>
  <si>
    <t>Wert 5</t>
  </si>
  <si>
    <t>Wert 4</t>
  </si>
  <si>
    <t>Wert 3</t>
  </si>
  <si>
    <t>Wert 2</t>
  </si>
  <si>
    <t>Wert 1</t>
  </si>
  <si>
    <t>ToolName</t>
  </si>
  <si>
    <t>ToolVersion</t>
  </si>
  <si>
    <t>ToolDatum</t>
  </si>
  <si>
    <t>FirstRun</t>
  </si>
  <si>
    <t>KANZLEI</t>
  </si>
  <si>
    <t>Eingabekontrolle</t>
  </si>
  <si>
    <t>Z_IBAN</t>
  </si>
  <si>
    <t>Z_BIC</t>
  </si>
  <si>
    <t>IBAN</t>
  </si>
  <si>
    <t>BIC</t>
  </si>
  <si>
    <t>sonstiger Gründe:</t>
  </si>
  <si>
    <t>Gläubiger-Identifikationsnummer</t>
  </si>
  <si>
    <t>Mandatsreferenz</t>
  </si>
  <si>
    <t>KD_GlaeubigerID</t>
  </si>
  <si>
    <t>B_KDGlaeubigerID</t>
  </si>
  <si>
    <t>Sheetname</t>
  </si>
  <si>
    <t>Header</t>
  </si>
  <si>
    <t>Caption</t>
  </si>
  <si>
    <t>Checked</t>
  </si>
  <si>
    <t>Druck</t>
  </si>
  <si>
    <t>Linebreak</t>
  </si>
  <si>
    <t>WithBlankSheet</t>
  </si>
  <si>
    <t>BlankSheetName</t>
  </si>
  <si>
    <t>Seiten</t>
  </si>
  <si>
    <t>Drucker</t>
  </si>
  <si>
    <t>BeraterMandant</t>
  </si>
  <si>
    <t>Duplex</t>
  </si>
  <si>
    <t>Seite 1</t>
  </si>
  <si>
    <t>true</t>
  </si>
  <si>
    <t>Hinweis: Ich kann/wir können innerhalb von acht Wochen, beginnend mit dem Belastungsdatum, die Erstattung des belasteten Betrags verlangen. Es gelten dabei die mit meinem/unserem Kreditinstitut vereinbarten Bedingungen.</t>
  </si>
  <si>
    <t>Jahresabschlussarbeiten einschl. Steuererklärungen</t>
  </si>
  <si>
    <t>Datum, Ort und Unterschrift(en)</t>
  </si>
  <si>
    <t>SepaKombiMandat</t>
  </si>
  <si>
    <t>SepaBasisMandat</t>
  </si>
  <si>
    <t>SepaFirmenMandat</t>
  </si>
  <si>
    <t>SEPA-Basislastschrift-Mandat</t>
  </si>
  <si>
    <t>SEPA-Firmenlastschrift-Mandat</t>
  </si>
  <si>
    <t>B. SEPA-Lastschrift</t>
  </si>
  <si>
    <t>A. Einzugsermächtigung</t>
  </si>
  <si>
    <r>
      <t>Einzugsermächtigung und SEPA-Basislastschrift-Mandat</t>
    </r>
    <r>
      <rPr>
        <sz val="12"/>
        <rFont val="Arial"/>
        <family val="2"/>
      </rPr>
      <t xml:space="preserve"> (Kombimandat)</t>
    </r>
  </si>
  <si>
    <t>Hinweis: Dieses Lastschriftmandat dient nur dem Einzug von Lastschriften, die auf Konten von Unternehmen gezogen sind. Ich/Wir sind nicht berechtigt, nach der erfolgten Einlösung eine Erstattung des belasteten Betrages zu verlangen. Ich bin/Wir sind berechtigt, unser Kreditinstitut bis zum Fälligkeitstag anzuweisen, Lastschriften nicht einzulösen.</t>
  </si>
  <si>
    <t>EinmalZahlung</t>
  </si>
  <si>
    <t>Bankverbindung</t>
  </si>
  <si>
    <t>Einmalige Zahlung</t>
  </si>
  <si>
    <t>X</t>
  </si>
  <si>
    <t>Unterschrift(en)      - unbedingt erforderlich -</t>
  </si>
  <si>
    <t>GlaeubigerID_Leer</t>
  </si>
  <si>
    <t>$Steuerpflichtiger.TitelAkademischerGrad</t>
  </si>
  <si>
    <t>$Steuerpflichtiger.Vorname</t>
  </si>
  <si>
    <t>$Steuerpflichtiger.Nachname</t>
  </si>
  <si>
    <t>$Betrieb.Unternehmensbezeichnung</t>
  </si>
  <si>
    <t>$Steuerpflichtiger.Hauptstrasse.Strasse</t>
  </si>
  <si>
    <t>$Betrieb.Hauptstrasse.Strasse</t>
  </si>
  <si>
    <t>$Steuerpflichtiger.Hauptstrasse.PLZ</t>
  </si>
  <si>
    <t>$Betrieb.Hauptstrasse.PLZ</t>
  </si>
  <si>
    <t>$Steuerpflichtiger.Hauptstrasse.Ort</t>
  </si>
  <si>
    <t>$Betrieb.Hauptstrasse.Ort</t>
  </si>
  <si>
    <t>$Betrieb.Bank[].AbwKontoinhaber</t>
  </si>
  <si>
    <t>$Betrieb.Hauptbank.Bankkonto.IBAN</t>
  </si>
  <si>
    <t>$Steuerpflichtiger.Hauptbank.Bankkonto.IBAN</t>
  </si>
  <si>
    <t>BankHaupt_IBAN</t>
  </si>
  <si>
    <t>Banken_Name</t>
  </si>
  <si>
    <t>Banken_IBAN</t>
  </si>
  <si>
    <t>Banken_BIC</t>
  </si>
  <si>
    <t>Banken_Ort</t>
  </si>
  <si>
    <t>Banken_AbwName</t>
  </si>
  <si>
    <t>$Steuerpflichtiger.Bank[].Bankkonto.Info.Bezeichnung1</t>
  </si>
  <si>
    <t>$Betrieb.Bank[].Bankkonto.Info.Bezeichnung1</t>
  </si>
  <si>
    <t>$Steuerpflichtiger.Bank[].Bankkonto.IBAN</t>
  </si>
  <si>
    <t>$Betrieb.Bank[].Bankkonto.IBAN</t>
  </si>
  <si>
    <t>$Steuerpflichtiger.Bank[].Bankkonto.Info.BIC</t>
  </si>
  <si>
    <t>$Betrieb.Bank[].Bankkonto.Info.BIC</t>
  </si>
  <si>
    <t>$Steuerpflichtiger.Bank[].AbwKontoinhaber</t>
  </si>
  <si>
    <t>$Betrieb.Bank[].Bankkonto.Info.Hauptstrasse.Ort</t>
  </si>
  <si>
    <t>$Steuerpflichtiger.Bank[].Bankkonto.Info.Hauptstrasse.Ort</t>
  </si>
  <si>
    <t>$Betrieb.Hauptpostfach.Postfach</t>
  </si>
  <si>
    <t>$Betrieb.Hauptpostfach.PLZ</t>
  </si>
  <si>
    <t>$Betrieb.Hauptpostfach.Ort</t>
  </si>
  <si>
    <t>$Steuerpflichtiger.Hauptpostfach.Postfach</t>
  </si>
  <si>
    <t>$Steuerpflichtiger.Hauptpostfach.PLZ</t>
  </si>
  <si>
    <t>$Steuerpflichtiger.Hauptpostfach.Ort</t>
  </si>
  <si>
    <t>$Mandant.Name</t>
  </si>
  <si>
    <t>BANK</t>
  </si>
  <si>
    <t>Wiederkehrende Zahlungen</t>
  </si>
  <si>
    <t>Zahlungsempfänger</t>
  </si>
  <si>
    <t>KAW-Variable</t>
  </si>
  <si>
    <t>Bezeichnung</t>
  </si>
  <si>
    <t>KAW020001</t>
  </si>
  <si>
    <t>Nummer</t>
  </si>
  <si>
    <t>KAW010101</t>
  </si>
  <si>
    <t>Jahr</t>
  </si>
  <si>
    <t>KAW010102</t>
  </si>
  <si>
    <t>Monat</t>
  </si>
  <si>
    <t>KAW010103</t>
  </si>
  <si>
    <t>Beschreibung</t>
  </si>
  <si>
    <t>KAW010105</t>
  </si>
  <si>
    <t>Stichworte</t>
  </si>
  <si>
    <t>$Mandant.Nummer</t>
  </si>
  <si>
    <t>Mandantennummer</t>
  </si>
  <si>
    <t>V.4.5</t>
  </si>
  <si>
    <t>ToolId</t>
  </si>
  <si>
    <t>Last_Kombi</t>
  </si>
  <si>
    <t>ToolKompId</t>
  </si>
  <si>
    <t>T0000023</t>
  </si>
  <si>
    <t>(26.11.2018)</t>
  </si>
  <si>
    <t>KD_Tel</t>
  </si>
  <si>
    <t>KD_Fax</t>
  </si>
  <si>
    <t>KD_Email</t>
  </si>
  <si>
    <t>14.03.2019</t>
  </si>
  <si>
    <t>Wissing + Partner mbB</t>
  </si>
  <si>
    <t>Steuerberater</t>
  </si>
  <si>
    <t>Neumarkt 1A</t>
  </si>
  <si>
    <t>49074</t>
  </si>
  <si>
    <t>Osnabrück</t>
  </si>
  <si>
    <t>DE20ZZZ00001534149</t>
  </si>
  <si>
    <t>49074 Osnabrück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</si>
</sst>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Wingdings"/>
      <charset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15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6"/>
      </patternFill>
    </fill>
    <fill>
      <patternFill patternType="solid">
        <fgColor indexed="46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4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/>
    <xf numFmtId="0" fontId="3" fillId="2" borderId="1" applyNumberFormat="0" applyFont="0" applyBorder="0" applyAlignment="0">
      <protection locked="0"/>
    </xf>
    <xf numFmtId="0" fontId="4" fillId="0" borderId="2" applyNumberFormat="0" applyFont="0" applyBorder="0" applyAlignment="0">
      <alignment horizontal="left" vertical="center"/>
    </xf>
    <xf numFmtId="0" fontId="2" fillId="0" borderId="0"/>
    <xf numFmtId="0" fontId="6" fillId="0" borderId="0"/>
    <xf numFmtId="49" fontId="17" fillId="3" borderId="0" applyNumberFormat="0" applyFont="0" applyBorder="0" applyAlignment="0"/>
    <xf numFmtId="0" fontId="2" fillId="4" borderId="0" applyNumberFormat="0" applyFont="0" applyBorder="0" applyAlignment="0"/>
    <xf numFmtId="0" fontId="2" fillId="5" borderId="0" applyNumberFormat="0" applyFont="0" applyBorder="0" applyAlignment="0"/>
    <xf numFmtId="49" fontId="3" fillId="2" borderId="0" applyNumberFormat="0" applyFont="0" applyBorder="0" applyAlignment="0">
      <alignment horizontal="left"/>
      <protection locked="0"/>
    </xf>
    <xf numFmtId="0" fontId="2" fillId="6" borderId="0" applyNumberFormat="0" applyFont="0" applyBorder="0" applyAlignment="0"/>
  </cellStyleXfs>
  <cellXfs count="111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Fill="1" applyBorder="1" applyProtection="1">
      <protection hidden="1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7" borderId="3" xfId="0" applyNumberFormat="1" applyFont="1" applyFill="1" applyBorder="1" applyAlignment="1" applyProtection="1">
      <alignment horizontal="left" vertical="center"/>
    </xf>
    <xf numFmtId="49" fontId="3" fillId="8" borderId="3" xfId="0" applyNumberFormat="1" applyFont="1" applyFill="1" applyBorder="1" applyAlignment="1" applyProtection="1">
      <alignment horizontal="left" vertical="center"/>
    </xf>
    <xf numFmtId="49" fontId="3" fillId="8" borderId="4" xfId="0" applyNumberFormat="1" applyFont="1" applyFill="1" applyBorder="1" applyAlignment="1" applyProtection="1">
      <alignment horizontal="left" vertical="center"/>
    </xf>
    <xf numFmtId="49" fontId="3" fillId="8" borderId="2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49" fontId="6" fillId="8" borderId="3" xfId="0" applyNumberFormat="1" applyFont="1" applyFill="1" applyBorder="1" applyAlignment="1" applyProtection="1">
      <alignment horizontal="left" vertical="center"/>
    </xf>
    <xf numFmtId="49" fontId="6" fillId="8" borderId="5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Protection="1"/>
    <xf numFmtId="0" fontId="6" fillId="0" borderId="0" xfId="0" quotePrefix="1" applyFont="1" applyBorder="1" applyProtection="1"/>
    <xf numFmtId="0" fontId="0" fillId="9" borderId="0" xfId="0" applyFill="1"/>
    <xf numFmtId="0" fontId="2" fillId="4" borderId="0" xfId="6" applyFont="1"/>
    <xf numFmtId="0" fontId="2" fillId="6" borderId="0" xfId="9" applyFont="1"/>
    <xf numFmtId="0" fontId="2" fillId="5" borderId="0" xfId="7" applyFont="1"/>
    <xf numFmtId="0" fontId="2" fillId="5" borderId="0" xfId="7" applyFont="1" applyBorder="1"/>
    <xf numFmtId="0" fontId="0" fillId="4" borderId="0" xfId="6" applyFont="1"/>
    <xf numFmtId="0" fontId="2" fillId="4" borderId="0" xfId="6" applyFont="1" applyAlignment="1">
      <alignment horizontal="right"/>
    </xf>
    <xf numFmtId="0" fontId="5" fillId="4" borderId="0" xfId="6" applyFont="1" applyAlignment="1"/>
    <xf numFmtId="0" fontId="10" fillId="4" borderId="0" xfId="6" applyFont="1" applyAlignment="1">
      <alignment horizontal="left"/>
    </xf>
    <xf numFmtId="0" fontId="2" fillId="4" borderId="0" xfId="6" applyFont="1" applyAlignment="1">
      <alignment horizontal="centerContinuous"/>
    </xf>
    <xf numFmtId="0" fontId="2" fillId="4" borderId="0" xfId="6" applyFont="1" applyBorder="1"/>
    <xf numFmtId="0" fontId="2" fillId="4" borderId="0" xfId="6" applyFont="1" applyBorder="1" applyAlignment="1">
      <alignment horizontal="centerContinuous"/>
    </xf>
    <xf numFmtId="0" fontId="6" fillId="4" borderId="0" xfId="6" applyFont="1" applyAlignment="1">
      <alignment horizontal="left"/>
    </xf>
    <xf numFmtId="0" fontId="10" fillId="4" borderId="0" xfId="6" applyFont="1"/>
    <xf numFmtId="49" fontId="2" fillId="4" borderId="0" xfId="6" applyNumberFormat="1" applyFont="1" applyAlignment="1">
      <alignment horizontal="left" vertical="center"/>
    </xf>
    <xf numFmtId="0" fontId="8" fillId="4" borderId="0" xfId="6" applyFont="1" applyAlignment="1">
      <alignment horizontal="left"/>
    </xf>
    <xf numFmtId="0" fontId="2" fillId="4" borderId="6" xfId="6" applyFont="1" applyBorder="1"/>
    <xf numFmtId="0" fontId="2" fillId="4" borderId="6" xfId="6" applyFont="1" applyBorder="1" applyAlignment="1">
      <alignment horizontal="centerContinuous"/>
    </xf>
    <xf numFmtId="0" fontId="6" fillId="4" borderId="0" xfId="6" applyFont="1"/>
    <xf numFmtId="0" fontId="7" fillId="4" borderId="0" xfId="6" applyFont="1"/>
    <xf numFmtId="0" fontId="2" fillId="4" borderId="7" xfId="6" applyFont="1" applyBorder="1"/>
    <xf numFmtId="0" fontId="9" fillId="4" borderId="8" xfId="6" applyFont="1" applyBorder="1"/>
    <xf numFmtId="0" fontId="2" fillId="4" borderId="9" xfId="6" applyFont="1" applyBorder="1"/>
    <xf numFmtId="0" fontId="2" fillId="4" borderId="10" xfId="6" applyFont="1" applyBorder="1"/>
    <xf numFmtId="49" fontId="9" fillId="4" borderId="0" xfId="6" applyNumberFormat="1" applyFont="1" applyBorder="1" applyAlignment="1">
      <alignment vertical="center"/>
    </xf>
    <xf numFmtId="0" fontId="0" fillId="4" borderId="0" xfId="6" applyFont="1" applyAlignment="1"/>
    <xf numFmtId="0" fontId="6" fillId="4" borderId="0" xfId="6" applyFont="1" applyAlignment="1"/>
    <xf numFmtId="0" fontId="5" fillId="4" borderId="0" xfId="6" applyFont="1"/>
    <xf numFmtId="0" fontId="6" fillId="10" borderId="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>
      <protection hidden="1"/>
    </xf>
    <xf numFmtId="0" fontId="12" fillId="4" borderId="0" xfId="6" applyFont="1"/>
    <xf numFmtId="0" fontId="2" fillId="4" borderId="6" xfId="6" applyFont="1" applyBorder="1" applyAlignment="1"/>
    <xf numFmtId="14" fontId="6" fillId="4" borderId="1" xfId="6" applyNumberFormat="1" applyFont="1" applyBorder="1" applyAlignment="1"/>
    <xf numFmtId="49" fontId="9" fillId="4" borderId="8" xfId="6" applyNumberFormat="1" applyFont="1" applyBorder="1" applyAlignment="1">
      <alignment horizontal="left" vertical="center"/>
    </xf>
    <xf numFmtId="49" fontId="9" fillId="4" borderId="0" xfId="6" applyNumberFormat="1" applyFont="1" applyBorder="1" applyAlignment="1">
      <alignment horizontal="left" vertical="center"/>
    </xf>
    <xf numFmtId="0" fontId="6" fillId="4" borderId="0" xfId="6" applyFont="1" applyAlignment="1">
      <alignment vertical="top" wrapText="1"/>
    </xf>
    <xf numFmtId="0" fontId="0" fillId="4" borderId="0" xfId="6" applyFont="1" applyAlignment="1">
      <alignment wrapText="1"/>
    </xf>
    <xf numFmtId="0" fontId="6" fillId="10" borderId="3" xfId="0" applyFont="1" applyFill="1" applyBorder="1" applyProtection="1"/>
    <xf numFmtId="0" fontId="0" fillId="10" borderId="3" xfId="0" applyFill="1" applyBorder="1" applyProtection="1">
      <protection hidden="1"/>
    </xf>
    <xf numFmtId="0" fontId="0" fillId="4" borderId="0" xfId="6" applyFont="1" applyAlignment="1">
      <alignment vertical="top" wrapText="1"/>
    </xf>
    <xf numFmtId="0" fontId="6" fillId="4" borderId="0" xfId="6" applyFont="1" applyAlignment="1">
      <alignment vertical="top"/>
    </xf>
    <xf numFmtId="0" fontId="0" fillId="4" borderId="0" xfId="6" applyFont="1" applyBorder="1"/>
    <xf numFmtId="0" fontId="2" fillId="4" borderId="1" xfId="6" applyFont="1" applyBorder="1"/>
    <xf numFmtId="0" fontId="0" fillId="4" borderId="1" xfId="6" applyFont="1" applyBorder="1"/>
    <xf numFmtId="0" fontId="2" fillId="4" borderId="11" xfId="6" applyFont="1" applyBorder="1"/>
    <xf numFmtId="0" fontId="2" fillId="4" borderId="8" xfId="6" applyFont="1" applyBorder="1"/>
    <xf numFmtId="0" fontId="6" fillId="9" borderId="0" xfId="0" applyNumberFormat="1" applyFont="1" applyFill="1" applyBorder="1" applyAlignment="1" applyProtection="1">
      <alignment horizontal="left" vertical="center"/>
    </xf>
    <xf numFmtId="0" fontId="2" fillId="11" borderId="3" xfId="0" applyFont="1" applyFill="1" applyBorder="1" applyProtection="1">
      <protection locked="0" hidden="1"/>
    </xf>
    <xf numFmtId="49" fontId="1" fillId="2" borderId="3" xfId="8" applyNumberFormat="1" applyFont="1" applyBorder="1" applyAlignment="1">
      <alignment horizontal="center" vertical="center"/>
      <protection locked="0"/>
    </xf>
    <xf numFmtId="0" fontId="9" fillId="6" borderId="0" xfId="9" applyFont="1"/>
    <xf numFmtId="49" fontId="6" fillId="6" borderId="3" xfId="0" applyNumberFormat="1" applyFont="1" applyFill="1" applyBorder="1" applyAlignment="1" applyProtection="1">
      <alignment horizontal="left" vertical="center"/>
    </xf>
    <xf numFmtId="0" fontId="6" fillId="6" borderId="3" xfId="0" applyNumberFormat="1" applyFont="1" applyFill="1" applyBorder="1" applyAlignment="1" applyProtection="1">
      <alignment horizontal="left" vertical="center"/>
    </xf>
    <xf numFmtId="49" fontId="6" fillId="6" borderId="3" xfId="0" applyNumberFormat="1" applyFont="1" applyFill="1" applyBorder="1" applyAlignment="1" applyProtection="1">
      <alignment horizontal="left" vertical="center"/>
      <protection locked="0"/>
    </xf>
    <xf numFmtId="0" fontId="6" fillId="6" borderId="3" xfId="0" applyNumberFormat="1" applyFont="1" applyFill="1" applyBorder="1" applyAlignment="1" applyProtection="1">
      <alignment horizontal="left" vertical="center"/>
      <protection locked="0"/>
    </xf>
    <xf numFmtId="49" fontId="6" fillId="6" borderId="5" xfId="0" applyNumberFormat="1" applyFont="1" applyFill="1" applyBorder="1" applyAlignment="1" applyProtection="1">
      <alignment horizontal="left" vertical="center"/>
    </xf>
    <xf numFmtId="0" fontId="6" fillId="6" borderId="5" xfId="0" applyNumberFormat="1" applyFont="1" applyFill="1" applyBorder="1" applyAlignment="1" applyProtection="1">
      <alignment horizontal="left" vertical="center"/>
    </xf>
    <xf numFmtId="49" fontId="6" fillId="6" borderId="5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Protection="1">
      <protection hidden="1"/>
    </xf>
    <xf numFmtId="49" fontId="6" fillId="10" borderId="3" xfId="0" applyNumberFormat="1" applyFont="1" applyFill="1" applyBorder="1" applyAlignment="1" applyProtection="1">
      <alignment horizontal="left" vertical="center"/>
      <protection locked="0"/>
    </xf>
    <xf numFmtId="0" fontId="14" fillId="2" borderId="3" xfId="8" applyNumberFormat="1" applyFont="1" applyBorder="1" applyAlignment="1">
      <alignment horizontal="center" vertical="center"/>
      <protection locked="0"/>
    </xf>
    <xf numFmtId="0" fontId="15" fillId="4" borderId="0" xfId="6" applyFont="1" applyAlignment="1">
      <alignment vertical="center"/>
    </xf>
    <xf numFmtId="0" fontId="2" fillId="4" borderId="3" xfId="6" applyBorder="1" applyProtection="1">
      <protection locked="0"/>
    </xf>
    <xf numFmtId="0" fontId="0" fillId="9" borderId="3" xfId="0" applyFill="1" applyBorder="1" applyProtection="1">
      <protection locked="0"/>
    </xf>
    <xf numFmtId="0" fontId="6" fillId="12" borderId="3" xfId="0" applyNumberFormat="1" applyFont="1" applyFill="1" applyBorder="1" applyAlignment="1" applyProtection="1">
      <alignment horizontal="left" vertical="center"/>
      <protection locked="0"/>
    </xf>
    <xf numFmtId="0" fontId="6" fillId="11" borderId="3" xfId="0" applyNumberFormat="1" applyFont="1" applyFill="1" applyBorder="1" applyAlignment="1" applyProtection="1">
      <alignment horizontal="left" vertical="center"/>
    </xf>
    <xf numFmtId="0" fontId="16" fillId="8" borderId="3" xfId="4" applyFont="1" applyFill="1" applyBorder="1" applyProtection="1">
      <protection locked="0"/>
    </xf>
    <xf numFmtId="0" fontId="6" fillId="6" borderId="3" xfId="4" applyFont="1" applyFill="1" applyBorder="1" applyProtection="1">
      <protection locked="0"/>
    </xf>
    <xf numFmtId="0" fontId="3" fillId="13" borderId="3" xfId="5" applyNumberFormat="1" applyFont="1" applyFill="1" applyBorder="1" applyProtection="1">
      <protection locked="0"/>
    </xf>
    <xf numFmtId="49" fontId="2" fillId="7" borderId="3" xfId="0" applyNumberFormat="1" applyFont="1" applyFill="1" applyBorder="1" applyAlignment="1" applyProtection="1">
      <alignment horizontal="left" vertical="center"/>
    </xf>
    <xf numFmtId="14" fontId="3" fillId="2" borderId="1" xfId="8" applyNumberFormat="1" applyBorder="1" applyAlignment="1">
      <alignment horizontal="left"/>
      <protection locked="0"/>
    </xf>
    <xf numFmtId="0" fontId="0" fillId="2" borderId="1" xfId="8" applyNumberFormat="1" applyFont="1" applyBorder="1" applyAlignment="1">
      <protection locked="0"/>
    </xf>
    <xf numFmtId="0" fontId="11" fillId="4" borderId="0" xfId="6" applyNumberFormat="1" applyFont="1" applyBorder="1" applyAlignment="1">
      <alignment horizontal="center"/>
    </xf>
    <xf numFmtId="0" fontId="11" fillId="4" borderId="0" xfId="6" applyNumberFormat="1" applyFont="1" applyAlignment="1">
      <alignment horizontal="center"/>
    </xf>
    <xf numFmtId="0" fontId="6" fillId="4" borderId="0" xfId="6" applyFont="1" applyAlignment="1"/>
    <xf numFmtId="0" fontId="0" fillId="4" borderId="0" xfId="6" applyFont="1" applyAlignment="1"/>
    <xf numFmtId="49" fontId="3" fillId="2" borderId="12" xfId="8" applyNumberFormat="1" applyBorder="1" applyAlignment="1">
      <alignment horizontal="left"/>
      <protection locked="0"/>
    </xf>
    <xf numFmtId="0" fontId="0" fillId="2" borderId="1" xfId="8" applyNumberFormat="1" applyFont="1" applyBorder="1" applyAlignment="1">
      <alignment horizontal="left"/>
      <protection locked="0"/>
    </xf>
    <xf numFmtId="49" fontId="3" fillId="2" borderId="12" xfId="8" applyNumberFormat="1" applyFont="1" applyBorder="1" applyAlignment="1">
      <protection locked="0"/>
    </xf>
    <xf numFmtId="0" fontId="0" fillId="2" borderId="11" xfId="8" applyNumberFormat="1" applyFont="1" applyBorder="1" applyAlignment="1">
      <protection locked="0"/>
    </xf>
    <xf numFmtId="49" fontId="2" fillId="4" borderId="0" xfId="6" applyNumberFormat="1" applyFont="1" applyAlignment="1">
      <alignment horizontal="left" vertical="center"/>
    </xf>
    <xf numFmtId="0" fontId="2" fillId="4" borderId="0" xfId="6" applyNumberFormat="1" applyFont="1" applyAlignment="1">
      <alignment horizontal="left" vertical="center"/>
    </xf>
    <xf numFmtId="0" fontId="2" fillId="4" borderId="0" xfId="6" applyFont="1" applyAlignment="1">
      <alignment wrapText="1"/>
    </xf>
    <xf numFmtId="0" fontId="0" fillId="4" borderId="0" xfId="6" applyFont="1" applyAlignment="1">
      <alignment wrapText="1"/>
    </xf>
    <xf numFmtId="49" fontId="3" fillId="2" borderId="0" xfId="8" applyNumberFormat="1" applyFont="1" applyAlignment="1">
      <alignment horizontal="left"/>
      <protection locked="0"/>
    </xf>
    <xf numFmtId="49" fontId="3" fillId="2" borderId="0" xfId="8" applyNumberFormat="1" applyAlignment="1">
      <alignment horizontal="left"/>
      <protection locked="0"/>
    </xf>
    <xf numFmtId="49" fontId="1" fillId="2" borderId="12" xfId="8" applyNumberFormat="1" applyFont="1" applyBorder="1" applyAlignment="1">
      <protection locked="0"/>
    </xf>
    <xf numFmtId="49" fontId="1" fillId="2" borderId="1" xfId="8" applyNumberFormat="1" applyFont="1" applyBorder="1" applyAlignment="1">
      <alignment horizontal="left"/>
      <protection locked="0"/>
    </xf>
    <xf numFmtId="0" fontId="6" fillId="4" borderId="0" xfId="6" applyFont="1" applyAlignment="1">
      <alignment vertical="top" wrapText="1"/>
    </xf>
    <xf numFmtId="0" fontId="0" fillId="0" borderId="0" xfId="0" applyAlignment="1">
      <alignment vertical="top" wrapText="1"/>
    </xf>
    <xf numFmtId="0" fontId="10" fillId="4" borderId="0" xfId="6" applyNumberFormat="1" applyFont="1" applyAlignment="1">
      <alignment horizontal="left" vertical="center"/>
    </xf>
    <xf numFmtId="0" fontId="2" fillId="4" borderId="0" xfId="6" applyFont="1" applyAlignment="1">
      <alignment vertical="top" wrapText="1"/>
    </xf>
    <xf numFmtId="0" fontId="0" fillId="4" borderId="0" xfId="6" applyFont="1" applyAlignment="1">
      <alignment vertical="top" wrapText="1"/>
    </xf>
    <xf numFmtId="49" fontId="3" fillId="2" borderId="0" xfId="8" applyNumberFormat="1" applyBorder="1" applyAlignment="1">
      <alignment horizontal="left"/>
      <protection locked="0"/>
    </xf>
    <xf numFmtId="49" fontId="1" fillId="2" borderId="13" xfId="8" applyNumberFormat="1" applyFont="1" applyBorder="1" applyAlignment="1">
      <protection locked="0"/>
    </xf>
  </cellXfs>
  <cellStyles count="10">
    <cellStyle name="Eingabe" xfId="1" builtinId="20" customBuiltin="1"/>
    <cellStyle name="Eingabe2_DlgDrucken_Eintragung " xfId="2"/>
    <cellStyle name="EingabePlatz_DlgDrucken_Eintragung" xfId="3"/>
    <cellStyle name="Standard" xfId="0" builtinId="0"/>
    <cellStyle name="Standard 2" xfId="4"/>
    <cellStyle name="TB_Background" xfId="5"/>
    <cellStyle name="TB_BackgroundLight" xfId="6"/>
    <cellStyle name="TB_Border" xfId="7"/>
    <cellStyle name="TB_Eingabe" xfId="8"/>
    <cellStyle name="TB_Header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CECEC"/>
      <rgbColor rgb="00CC99CC"/>
      <rgbColor rgb="00E0E0E0"/>
      <rgbColor rgb="00BEBEBE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Link="Eintragung!$G$13" noThreeD="1" sel="0" val="0">
  <itemLst>
    <item val="1.) "/>
    <item val="2.) "/>
    <item val="3.) "/>
    <item val="4.) "/>
    <item val="5.) "/>
    <item val="6.) "/>
    <item val="7.) "/>
    <item val="8.) "/>
    <item val="9.) "/>
    <item val="10.) "/>
  </itemLst>
</formControlPr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71</xdr:row>
          <xdr:rowOff>9525</xdr:rowOff>
        </xdr:from>
        <xdr:to>
          <xdr:col>26</xdr:col>
          <xdr:colOff>104775</xdr:colOff>
          <xdr:row>72</xdr:row>
          <xdr:rowOff>28575</xdr:rowOff>
        </xdr:to>
        <xdr:sp macro="" textlink="">
          <xdr:nvSpPr>
            <xdr:cNvPr id="4101" name="Bankenauswahl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238124</xdr:colOff>
      <xdr:row>7</xdr:row>
      <xdr:rowOff>0</xdr:rowOff>
    </xdr:from>
    <xdr:to>
      <xdr:col>23</xdr:col>
      <xdr:colOff>133349</xdr:colOff>
      <xdr:row>8</xdr:row>
      <xdr:rowOff>0</xdr:rowOff>
    </xdr:to>
    <xdr:sp macro="" textlink="">
      <xdr:nvSpPr>
        <xdr:cNvPr id="4114" name="Border_TB"/>
        <xdr:cNvSpPr>
          <a:spLocks noChangeArrowheads="1"/>
        </xdr:cNvSpPr>
      </xdr:nvSpPr>
      <xdr:spPr bwMode="auto">
        <a:xfrm>
          <a:off x="295274" y="1123950"/>
          <a:ext cx="2952750" cy="190500"/>
        </a:xfrm>
        <a:prstGeom prst="rect">
          <a:avLst/>
        </a:prstGeom>
        <a:noFill/>
        <a:ln w="22225">
          <a:solidFill>
            <a:srgbClr val="B4DC6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>
    <xdr:from>
      <xdr:col>20</xdr:col>
      <xdr:colOff>104775</xdr:colOff>
      <xdr:row>0</xdr:row>
      <xdr:rowOff>276225</xdr:rowOff>
    </xdr:from>
    <xdr:to>
      <xdr:col>35</xdr:col>
      <xdr:colOff>104775</xdr:colOff>
      <xdr:row>0</xdr:row>
      <xdr:rowOff>504825</xdr:rowOff>
    </xdr:to>
    <xdr:grpSp>
      <xdr:nvGrpSpPr>
        <xdr:cNvPr id="4115" name="Group 19"/>
        <xdr:cNvGrpSpPr>
          <a:grpSpLocks/>
        </xdr:cNvGrpSpPr>
      </xdr:nvGrpSpPr>
      <xdr:grpSpPr bwMode="auto">
        <a:xfrm>
          <a:off x="2790825" y="276225"/>
          <a:ext cx="2428875" cy="228600"/>
          <a:chOff x="138" y="26"/>
          <a:chExt cx="251" cy="24"/>
        </a:xfrm>
      </xdr:grpSpPr>
      <xdr:pic macro="[0]!ShowSchnellzugriff">
        <xdr:nvPicPr>
          <xdr:cNvPr id="4116" name="Picture 20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" y="26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chnellzugriff" textlink="">
        <xdr:nvSpPr>
          <xdr:cNvPr id="4117" name="Text Box 21"/>
          <xdr:cNvSpPr txBox="1">
            <a:spLocks noChangeArrowheads="1"/>
          </xdr:cNvSpPr>
        </xdr:nvSpPr>
        <xdr:spPr bwMode="auto">
          <a:xfrm>
            <a:off x="164" y="28"/>
            <a:ext cx="2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Stammdaten-Schnellübernahme</a:t>
            </a:r>
          </a:p>
        </xdr:txBody>
      </xdr:sp>
    </xdr:grpSp>
    <xdr:clientData/>
  </xdr:twoCellAnchor>
  <xdr:twoCellAnchor>
    <xdr:from>
      <xdr:col>20</xdr:col>
      <xdr:colOff>104775</xdr:colOff>
      <xdr:row>0</xdr:row>
      <xdr:rowOff>66675</xdr:rowOff>
    </xdr:from>
    <xdr:to>
      <xdr:col>31</xdr:col>
      <xdr:colOff>9525</xdr:colOff>
      <xdr:row>0</xdr:row>
      <xdr:rowOff>295275</xdr:rowOff>
    </xdr:to>
    <xdr:grpSp>
      <xdr:nvGrpSpPr>
        <xdr:cNvPr id="4118" name="Group 22"/>
        <xdr:cNvGrpSpPr>
          <a:grpSpLocks/>
        </xdr:cNvGrpSpPr>
      </xdr:nvGrpSpPr>
      <xdr:grpSpPr bwMode="auto">
        <a:xfrm>
          <a:off x="2790825" y="66675"/>
          <a:ext cx="1724025" cy="228600"/>
          <a:chOff x="267" y="8"/>
          <a:chExt cx="181" cy="24"/>
        </a:xfrm>
      </xdr:grpSpPr>
      <xdr:pic macro="[0]!ShowStammdaten">
        <xdr:nvPicPr>
          <xdr:cNvPr id="4119" name="Picture 23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7" y="8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ShowStammdaten" textlink="">
        <xdr:nvSpPr>
          <xdr:cNvPr id="4120" name="Text Box 24"/>
          <xdr:cNvSpPr txBox="1">
            <a:spLocks noChangeArrowheads="1"/>
          </xdr:cNvSpPr>
        </xdr:nvSpPr>
        <xdr:spPr bwMode="auto">
          <a:xfrm>
            <a:off x="294" y="10"/>
            <a:ext cx="15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Stammdaten-Auswahl</a:t>
            </a:r>
          </a:p>
        </xdr:txBody>
      </xdr:sp>
    </xdr:grpSp>
    <xdr:clientData/>
  </xdr:twoCellAnchor>
  <xdr:twoCellAnchor>
    <xdr:from>
      <xdr:col>2</xdr:col>
      <xdr:colOff>190500</xdr:colOff>
      <xdr:row>0</xdr:row>
      <xdr:rowOff>66675</xdr:rowOff>
    </xdr:from>
    <xdr:to>
      <xdr:col>9</xdr:col>
      <xdr:colOff>9525</xdr:colOff>
      <xdr:row>0</xdr:row>
      <xdr:rowOff>295275</xdr:rowOff>
    </xdr:to>
    <xdr:grpSp>
      <xdr:nvGrpSpPr>
        <xdr:cNvPr id="4121" name="Group 25"/>
        <xdr:cNvGrpSpPr>
          <a:grpSpLocks/>
        </xdr:cNvGrpSpPr>
      </xdr:nvGrpSpPr>
      <xdr:grpSpPr bwMode="auto">
        <a:xfrm>
          <a:off x="247650" y="66675"/>
          <a:ext cx="876300" cy="228600"/>
          <a:chOff x="2" y="4"/>
          <a:chExt cx="92" cy="24"/>
        </a:xfrm>
      </xdr:grpSpPr>
      <xdr:pic macro="[0]!PrintDocument">
        <xdr:nvPicPr>
          <xdr:cNvPr id="4122" name="Picture 26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" y="4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PrintDocument" textlink="">
        <xdr:nvSpPr>
          <xdr:cNvPr id="4123" name="Text Box 27"/>
          <xdr:cNvSpPr txBox="1">
            <a:spLocks noChangeArrowheads="1"/>
          </xdr:cNvSpPr>
        </xdr:nvSpPr>
        <xdr:spPr bwMode="auto">
          <a:xfrm>
            <a:off x="28" y="7"/>
            <a:ext cx="6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Drucken</a:t>
            </a:r>
          </a:p>
        </xdr:txBody>
      </xdr:sp>
    </xdr:grpSp>
    <xdr:clientData/>
  </xdr:twoCellAnchor>
  <xdr:twoCellAnchor>
    <xdr:from>
      <xdr:col>2</xdr:col>
      <xdr:colOff>190500</xdr:colOff>
      <xdr:row>0</xdr:row>
      <xdr:rowOff>276225</xdr:rowOff>
    </xdr:from>
    <xdr:to>
      <xdr:col>11</xdr:col>
      <xdr:colOff>38100</xdr:colOff>
      <xdr:row>0</xdr:row>
      <xdr:rowOff>504825</xdr:rowOff>
    </xdr:to>
    <xdr:grpSp>
      <xdr:nvGrpSpPr>
        <xdr:cNvPr id="4124" name="Group 28"/>
        <xdr:cNvGrpSpPr>
          <a:grpSpLocks/>
        </xdr:cNvGrpSpPr>
      </xdr:nvGrpSpPr>
      <xdr:grpSpPr bwMode="auto">
        <a:xfrm>
          <a:off x="247650" y="276225"/>
          <a:ext cx="1190625" cy="228600"/>
          <a:chOff x="20" y="27"/>
          <a:chExt cx="125" cy="24"/>
        </a:xfrm>
      </xdr:grpSpPr>
      <xdr:pic macro="[0]!Einstellungen">
        <xdr:nvPicPr>
          <xdr:cNvPr id="4125" name="Picture 29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" y="27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Einstellungen" textlink="">
        <xdr:nvSpPr>
          <xdr:cNvPr id="4126" name="Text Box 30"/>
          <xdr:cNvSpPr txBox="1">
            <a:spLocks noChangeArrowheads="1"/>
          </xdr:cNvSpPr>
        </xdr:nvSpPr>
        <xdr:spPr bwMode="auto">
          <a:xfrm>
            <a:off x="46" y="29"/>
            <a:ext cx="9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Einstellungen</a:t>
            </a:r>
          </a:p>
        </xdr:txBody>
      </xdr:sp>
    </xdr:grpSp>
    <xdr:clientData/>
  </xdr:twoCellAnchor>
  <xdr:twoCellAnchor>
    <xdr:from>
      <xdr:col>43</xdr:col>
      <xdr:colOff>9525</xdr:colOff>
      <xdr:row>0</xdr:row>
      <xdr:rowOff>76200</xdr:rowOff>
    </xdr:from>
    <xdr:to>
      <xdr:col>49</xdr:col>
      <xdr:colOff>95250</xdr:colOff>
      <xdr:row>0</xdr:row>
      <xdr:rowOff>304800</xdr:rowOff>
    </xdr:to>
    <xdr:grpSp>
      <xdr:nvGrpSpPr>
        <xdr:cNvPr id="4127" name="Group 31"/>
        <xdr:cNvGrpSpPr>
          <a:grpSpLocks/>
        </xdr:cNvGrpSpPr>
      </xdr:nvGrpSpPr>
      <xdr:grpSpPr bwMode="auto">
        <a:xfrm>
          <a:off x="6343650" y="76200"/>
          <a:ext cx="990600" cy="228600"/>
          <a:chOff x="703" y="0"/>
          <a:chExt cx="65" cy="24"/>
        </a:xfrm>
      </xdr:grpSpPr>
      <xdr:sp macro="[0]!Bedienung" textlink="">
        <xdr:nvSpPr>
          <xdr:cNvPr id="4128" name="Text Box 32"/>
          <xdr:cNvSpPr txBox="1">
            <a:spLocks noChangeArrowheads="1"/>
          </xdr:cNvSpPr>
        </xdr:nvSpPr>
        <xdr:spPr bwMode="auto">
          <a:xfrm>
            <a:off x="730" y="3"/>
            <a:ext cx="3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Hilfe</a:t>
            </a:r>
          </a:p>
        </xdr:txBody>
      </xdr:sp>
      <xdr:pic macro="[0]!Bedienung">
        <xdr:nvPicPr>
          <xdr:cNvPr id="4129" name="Picture 33" descr="Link_Pfeil_Grau__48x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3" y="0"/>
            <a:ext cx="2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0</xdr:colOff>
      <xdr:row>0</xdr:row>
      <xdr:rowOff>276225</xdr:rowOff>
    </xdr:from>
    <xdr:to>
      <xdr:col>49</xdr:col>
      <xdr:colOff>47625</xdr:colOff>
      <xdr:row>0</xdr:row>
      <xdr:rowOff>571500</xdr:rowOff>
    </xdr:to>
    <xdr:sp macro="" textlink="ToolInfo">
      <xdr:nvSpPr>
        <xdr:cNvPr id="4130" name="Text 18"/>
        <xdr:cNvSpPr txBox="1">
          <a:spLocks noChangeArrowheads="1" noTextEdit="1"/>
        </xdr:cNvSpPr>
      </xdr:nvSpPr>
      <xdr:spPr bwMode="auto">
        <a:xfrm>
          <a:off x="5724525" y="276225"/>
          <a:ext cx="15621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1FFEF78A-BF04-4156-9CC3-6A90B9CB7443}" type="TxLink"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Neuanlage eines Mandats
V.4.5 (26.11.2018)</a:t>
          </a:fld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oneCell">
    <xdr:from>
      <xdr:col>19</xdr:col>
      <xdr:colOff>104775</xdr:colOff>
      <xdr:row>24</xdr:row>
      <xdr:rowOff>9525</xdr:rowOff>
    </xdr:from>
    <xdr:to>
      <xdr:col>21</xdr:col>
      <xdr:colOff>47625</xdr:colOff>
      <xdr:row>25</xdr:row>
      <xdr:rowOff>38100</xdr:rowOff>
    </xdr:to>
    <xdr:pic macro="[0]!KanzleidatenEintragen">
      <xdr:nvPicPr>
        <xdr:cNvPr id="4131" name="btnKanzleidaten" descr="FI_Auswahldialog_24x24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467100"/>
          <a:ext cx="2286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BEBEBE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35</xdr:col>
      <xdr:colOff>19050</xdr:colOff>
      <xdr:row>16</xdr:row>
      <xdr:rowOff>114300</xdr:rowOff>
    </xdr:from>
    <xdr:to>
      <xdr:col>49</xdr:col>
      <xdr:colOff>28575</xdr:colOff>
      <xdr:row>21</xdr:row>
      <xdr:rowOff>28575</xdr:rowOff>
    </xdr:to>
    <xdr:sp macro="" textlink="">
      <xdr:nvSpPr>
        <xdr:cNvPr id="4147" name="lblHinweis_1" hidden="1"/>
        <xdr:cNvSpPr txBox="1">
          <a:spLocks noChangeArrowheads="1"/>
        </xdr:cNvSpPr>
      </xdr:nvSpPr>
      <xdr:spPr bwMode="auto">
        <a:xfrm>
          <a:off x="5133975" y="2447925"/>
          <a:ext cx="21336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0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Angabe einer Gläubiger-ID ist unbedingt erforderlich. Die Gläubiger-ID kann in den Kanzleidaten der Toolbox hinterlegt werden.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8</xdr:row>
          <xdr:rowOff>9525</xdr:rowOff>
        </xdr:from>
        <xdr:to>
          <xdr:col>42</xdr:col>
          <xdr:colOff>114300</xdr:colOff>
          <xdr:row>10</xdr:row>
          <xdr:rowOff>19050</xdr:rowOff>
        </xdr:to>
        <xdr:sp macro="" textlink="">
          <xdr:nvSpPr>
            <xdr:cNvPr id="4148" name="Option Button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SEPA-Basislastschrift-Mandat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10</xdr:row>
          <xdr:rowOff>28575</xdr:rowOff>
        </xdr:from>
        <xdr:to>
          <xdr:col>42</xdr:col>
          <xdr:colOff>123825</xdr:colOff>
          <xdr:row>11</xdr:row>
          <xdr:rowOff>47625</xdr:rowOff>
        </xdr:to>
        <xdr:sp macro="" textlink="">
          <xdr:nvSpPr>
            <xdr:cNvPr id="4149" name="Option Button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SEPA-Firmenlastschrift-Mandat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BD131"/>
  <sheetViews>
    <sheetView showGridLines="0" showRowColHeaders="0" tabSelected="1" showOutlineSymbols="0" workbookViewId="0">
      <pane ySplit="1" topLeftCell="A2" activePane="bottomLeft" state="frozenSplit"/>
      <selection pane="bottomLeft" activeCell="D8" sqref="D8:X8"/>
    </sheetView>
  </sheetViews>
  <sheetFormatPr baseColWidth="10" defaultColWidth="0" defaultRowHeight="12.75" x14ac:dyDescent="0.2"/>
  <cols>
    <col min="1" max="1" width="4" style="1" hidden="1" customWidth="1"/>
    <col min="2" max="2" width="0.85546875" style="1" customWidth="1"/>
    <col min="3" max="3" width="3.5703125" style="1" customWidth="1"/>
    <col min="4" max="5" width="1.85546875" style="1" customWidth="1"/>
    <col min="6" max="6" width="2.140625" style="1" customWidth="1"/>
    <col min="7" max="7" width="2" style="1" customWidth="1"/>
    <col min="8" max="8" width="2.140625" style="1" customWidth="1"/>
    <col min="9" max="9" width="2.28515625" style="1" customWidth="1"/>
    <col min="10" max="23" width="2.140625" style="1" customWidth="1"/>
    <col min="24" max="24" width="2" style="1" customWidth="1"/>
    <col min="25" max="27" width="2.140625" style="1" customWidth="1"/>
    <col min="28" max="29" width="4" style="1" customWidth="1"/>
    <col min="30" max="30" width="2.140625" style="1" customWidth="1"/>
    <col min="31" max="47" width="2.28515625" style="1" customWidth="1"/>
    <col min="48" max="48" width="2.140625" style="1" customWidth="1"/>
    <col min="49" max="49" width="2.28515625" style="1" customWidth="1"/>
    <col min="50" max="50" width="1.5703125" style="1" customWidth="1"/>
    <col min="51" max="51" width="0.85546875" style="1" customWidth="1"/>
    <col min="52" max="52" width="7.85546875" style="1" customWidth="1"/>
    <col min="53" max="53" width="11.42578125" style="1" customWidth="1"/>
    <col min="54" max="54" width="0" style="1" hidden="1" customWidth="1"/>
    <col min="55" max="55" width="17.28515625" style="1" hidden="1" customWidth="1"/>
    <col min="56" max="16384" width="0" style="1" hidden="1"/>
  </cols>
  <sheetData>
    <row r="1" spans="1:56" s="3" customFormat="1" ht="48" customHeight="1" x14ac:dyDescent="0.2">
      <c r="A1" s="3">
        <v>1</v>
      </c>
      <c r="B1" s="66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74"/>
      <c r="BA1" s="74"/>
    </row>
    <row r="2" spans="1:56" s="5" customFormat="1" ht="4.5" customHeight="1" x14ac:dyDescent="0.2">
      <c r="A2" s="5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74"/>
      <c r="BA2" s="74"/>
    </row>
    <row r="3" spans="1:56" ht="5.25" customHeight="1" x14ac:dyDescent="0.2">
      <c r="A3" s="1">
        <v>1</v>
      </c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74"/>
      <c r="BA3" s="74"/>
      <c r="BB3" s="15"/>
      <c r="BC3" s="15"/>
    </row>
    <row r="4" spans="1:56" ht="5.25" customHeight="1" x14ac:dyDescent="0.2">
      <c r="A4" s="1">
        <v>1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74"/>
      <c r="BA4" s="74"/>
      <c r="BB4" s="15"/>
      <c r="BC4" s="15"/>
    </row>
    <row r="5" spans="1:56" ht="5.25" customHeight="1" x14ac:dyDescent="0.2">
      <c r="A5" s="1">
        <v>1</v>
      </c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74"/>
      <c r="BA5" s="74"/>
      <c r="BB5" s="15"/>
      <c r="BC5" s="15"/>
    </row>
    <row r="6" spans="1:56" ht="5.25" customHeight="1" x14ac:dyDescent="0.2">
      <c r="A6" s="1">
        <v>1</v>
      </c>
      <c r="B6" s="2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74"/>
      <c r="BA6" s="74"/>
      <c r="BB6" s="16"/>
      <c r="BC6" s="15"/>
    </row>
    <row r="7" spans="1:56" ht="15" customHeight="1" x14ac:dyDescent="0.2">
      <c r="A7" s="1">
        <v>1</v>
      </c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0"/>
      <c r="AZ7" s="74"/>
      <c r="BA7" s="74"/>
      <c r="BB7" s="15"/>
      <c r="BC7" s="54" t="s">
        <v>84</v>
      </c>
      <c r="BD7" s="64" t="b">
        <v>0</v>
      </c>
    </row>
    <row r="8" spans="1:56" ht="15" customHeight="1" x14ac:dyDescent="0.2">
      <c r="A8" s="1">
        <v>1</v>
      </c>
      <c r="B8" s="20"/>
      <c r="C8" s="18"/>
      <c r="D8" s="109" t="s">
        <v>10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8"/>
      <c r="Z8" s="18"/>
      <c r="AA8" s="18"/>
      <c r="AB8" s="18"/>
      <c r="AC8" s="18"/>
      <c r="AD8" s="18"/>
      <c r="AE8" s="18"/>
      <c r="AF8" s="18"/>
      <c r="AG8" s="22"/>
      <c r="AH8" s="18"/>
      <c r="AI8" s="22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23"/>
      <c r="AY8" s="20"/>
      <c r="AZ8" s="74"/>
      <c r="BA8" s="74"/>
      <c r="BB8" s="2"/>
      <c r="BC8" s="55" t="s">
        <v>85</v>
      </c>
      <c r="BD8" s="64" t="b">
        <v>1</v>
      </c>
    </row>
    <row r="9" spans="1:56" ht="15" customHeight="1" x14ac:dyDescent="0.25">
      <c r="A9" s="1">
        <v>1</v>
      </c>
      <c r="B9" s="20"/>
      <c r="C9" s="24"/>
      <c r="D9" s="100" t="s">
        <v>10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2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23"/>
      <c r="AY9" s="20"/>
      <c r="AZ9" s="74"/>
      <c r="BA9" s="74"/>
      <c r="BB9" s="2"/>
      <c r="BC9" s="55" t="s">
        <v>86</v>
      </c>
      <c r="BD9" s="64" t="b">
        <v>0</v>
      </c>
    </row>
    <row r="10" spans="1:56" ht="1.5" customHeight="1" x14ac:dyDescent="0.25">
      <c r="A10" s="1">
        <v>1</v>
      </c>
      <c r="B10" s="20"/>
      <c r="C10" s="24"/>
      <c r="D10" s="2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22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23"/>
      <c r="AY10" s="20"/>
      <c r="AZ10" s="74"/>
      <c r="BA10" s="74"/>
      <c r="BB10" s="2"/>
      <c r="BC10" s="2"/>
    </row>
    <row r="11" spans="1:56" ht="15.75" x14ac:dyDescent="0.25">
      <c r="A11" s="1">
        <v>1</v>
      </c>
      <c r="B11" s="20"/>
      <c r="C11" s="24"/>
      <c r="D11" s="101" t="s">
        <v>10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2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23"/>
      <c r="AY11" s="20"/>
      <c r="AZ11" s="74"/>
      <c r="BA11" s="74"/>
      <c r="BB11" s="2"/>
      <c r="BC11" s="54" t="s">
        <v>93</v>
      </c>
      <c r="BD11" s="64" t="b">
        <f>IF(RX_Einmalig="",FALSE,TRUE)</f>
        <v>0</v>
      </c>
    </row>
    <row r="12" spans="1:56" ht="15.75" x14ac:dyDescent="0.25">
      <c r="A12" s="1">
        <v>1</v>
      </c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2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23"/>
      <c r="AY12" s="20"/>
      <c r="AZ12" s="74"/>
      <c r="BA12" s="74"/>
      <c r="BB12" s="2"/>
      <c r="BC12" s="2"/>
    </row>
    <row r="13" spans="1:56" ht="16.5" customHeight="1" x14ac:dyDescent="0.25">
      <c r="A13" s="1">
        <v>1</v>
      </c>
      <c r="B13" s="2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2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23"/>
      <c r="AY13" s="20"/>
      <c r="AZ13" s="74"/>
      <c r="BA13" s="74"/>
      <c r="BB13" s="2"/>
      <c r="BC13" s="2"/>
    </row>
    <row r="14" spans="1:56" ht="15.75" hidden="1" x14ac:dyDescent="0.25">
      <c r="A14" s="1">
        <f>IF(SepaKombiMandat,1,0)</f>
        <v>0</v>
      </c>
      <c r="B14" s="20"/>
      <c r="C14" s="24"/>
      <c r="D14" s="24" t="s">
        <v>91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2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23"/>
      <c r="AY14" s="20"/>
      <c r="BB14" s="2"/>
      <c r="BC14" s="2"/>
    </row>
    <row r="15" spans="1:56" ht="15.75" x14ac:dyDescent="0.25">
      <c r="A15" s="1">
        <f>IF(SepaBasisMandat,1,0)</f>
        <v>1</v>
      </c>
      <c r="B15" s="20"/>
      <c r="C15" s="24"/>
      <c r="D15" s="24" t="s">
        <v>87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2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23"/>
      <c r="AY15" s="20"/>
      <c r="AZ15" s="74"/>
      <c r="BA15" s="74"/>
      <c r="BB15" s="2"/>
      <c r="BC15" s="2"/>
    </row>
    <row r="16" spans="1:56" ht="15.75" hidden="1" x14ac:dyDescent="0.25">
      <c r="A16" s="1">
        <f>IF(SepaFirmenMandat,1,0)</f>
        <v>0</v>
      </c>
      <c r="B16" s="20"/>
      <c r="C16" s="24"/>
      <c r="D16" s="24" t="s">
        <v>88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2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23"/>
      <c r="AY16" s="20"/>
      <c r="AZ16" s="74"/>
      <c r="BA16" s="74"/>
      <c r="BB16" s="2"/>
      <c r="BC16" s="2"/>
    </row>
    <row r="17" spans="1:56" ht="15.75" x14ac:dyDescent="0.25">
      <c r="A17" s="1">
        <v>1</v>
      </c>
      <c r="B17" s="20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8"/>
      <c r="T17" s="18"/>
      <c r="U17" s="18"/>
      <c r="V17" s="18"/>
      <c r="W17" s="18"/>
      <c r="X17" s="4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2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23"/>
      <c r="AY17" s="20"/>
      <c r="AZ17" s="74"/>
      <c r="BA17" s="74"/>
      <c r="BB17" s="2"/>
      <c r="BC17" s="2"/>
    </row>
    <row r="18" spans="1:56" ht="15.75" x14ac:dyDescent="0.25">
      <c r="A18" s="1">
        <v>1</v>
      </c>
      <c r="B18" s="2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2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23"/>
      <c r="AY18" s="20"/>
      <c r="AZ18" s="74"/>
      <c r="BA18" s="74"/>
      <c r="BB18" s="2"/>
      <c r="BC18" s="2"/>
    </row>
    <row r="19" spans="1:56" ht="15.75" x14ac:dyDescent="0.25">
      <c r="A19" s="1">
        <v>1</v>
      </c>
      <c r="B19" s="20"/>
      <c r="C19" s="24"/>
      <c r="D19" s="90" t="s">
        <v>63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110" t="s">
        <v>166</v>
      </c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23"/>
      <c r="AY19" s="20"/>
      <c r="AZ19" s="74"/>
      <c r="BA19" s="74"/>
      <c r="BB19" s="2"/>
      <c r="BC19" s="54" t="s">
        <v>98</v>
      </c>
      <c r="BD19" s="64" t="b">
        <f>IF(B_KDGlaeubigerID="",TRUE,FALSE)</f>
        <v>0</v>
      </c>
    </row>
    <row r="20" spans="1:56" ht="3" customHeight="1" x14ac:dyDescent="0.25">
      <c r="A20" s="1">
        <v>1</v>
      </c>
      <c r="B20" s="20"/>
      <c r="C20" s="24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2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23"/>
      <c r="AY20" s="20"/>
      <c r="AZ20" s="74"/>
      <c r="BA20" s="74"/>
      <c r="BB20" s="2"/>
      <c r="BC20" s="2"/>
    </row>
    <row r="21" spans="1:56" ht="15.75" x14ac:dyDescent="0.25">
      <c r="A21" s="1">
        <v>1</v>
      </c>
      <c r="B21" s="20"/>
      <c r="C21" s="24"/>
      <c r="D21" s="90" t="s">
        <v>64</v>
      </c>
      <c r="E21" s="91"/>
      <c r="F21" s="91"/>
      <c r="G21" s="91"/>
      <c r="H21" s="91"/>
      <c r="I21" s="91"/>
      <c r="J21" s="91"/>
      <c r="K21" s="91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8"/>
      <c r="AE21" s="18"/>
      <c r="AF21" s="18"/>
      <c r="AG21" s="18"/>
      <c r="AH21" s="18"/>
      <c r="AI21" s="22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23"/>
      <c r="AY21" s="20"/>
      <c r="AZ21" s="74"/>
      <c r="BA21" s="74"/>
      <c r="BB21" s="2"/>
      <c r="BC21" s="2"/>
    </row>
    <row r="22" spans="1:56" ht="7.5" customHeight="1" x14ac:dyDescent="0.25">
      <c r="A22" s="1">
        <v>1</v>
      </c>
      <c r="B22" s="2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2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23"/>
      <c r="AY22" s="20"/>
      <c r="AZ22" s="74"/>
      <c r="BA22" s="74"/>
      <c r="BB22" s="2"/>
      <c r="BC22" s="2"/>
    </row>
    <row r="23" spans="1:56" ht="7.5" customHeight="1" x14ac:dyDescent="0.25">
      <c r="A23" s="1">
        <v>1</v>
      </c>
      <c r="B23" s="20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2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23"/>
      <c r="AY23" s="20"/>
      <c r="AZ23" s="74"/>
      <c r="BA23" s="74"/>
      <c r="BB23" s="2"/>
      <c r="BC23" s="2"/>
    </row>
    <row r="24" spans="1:56" ht="7.5" customHeight="1" x14ac:dyDescent="0.25">
      <c r="A24" s="1">
        <v>1</v>
      </c>
      <c r="B24" s="2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2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23"/>
      <c r="AY24" s="20"/>
      <c r="AZ24" s="74"/>
      <c r="BA24" s="74"/>
      <c r="BB24" s="2"/>
      <c r="BC24" s="2"/>
    </row>
    <row r="25" spans="1:56" ht="15.75" x14ac:dyDescent="0.25">
      <c r="A25" s="1">
        <v>1</v>
      </c>
      <c r="B25" s="20"/>
      <c r="C25" s="24"/>
      <c r="D25" s="18" t="s">
        <v>136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2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23"/>
      <c r="AY25" s="20"/>
      <c r="AZ25" s="74"/>
      <c r="BA25" s="74"/>
      <c r="BB25" s="2"/>
      <c r="BC25" s="2"/>
    </row>
    <row r="26" spans="1:56" ht="7.5" customHeight="1" x14ac:dyDescent="0.25">
      <c r="A26" s="1">
        <v>1</v>
      </c>
      <c r="B26" s="20"/>
      <c r="C26" s="24"/>
      <c r="D26" s="18"/>
      <c r="E26" s="26"/>
      <c r="F26" s="26"/>
      <c r="G26" s="44"/>
      <c r="H26" s="18"/>
      <c r="I26" s="18"/>
      <c r="J26" s="2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2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23"/>
      <c r="AY26" s="20"/>
      <c r="AZ26" s="74"/>
      <c r="BA26" s="74"/>
      <c r="BB26" s="2"/>
      <c r="BC26" s="2"/>
    </row>
    <row r="27" spans="1:56" ht="15.75" x14ac:dyDescent="0.25">
      <c r="A27" s="1">
        <v>1</v>
      </c>
      <c r="B27" s="20"/>
      <c r="C27" s="24"/>
      <c r="D27" s="100" t="s">
        <v>161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8"/>
      <c r="AR27" s="18"/>
      <c r="AS27" s="18"/>
      <c r="AT27" s="18"/>
      <c r="AU27" s="18"/>
      <c r="AV27" s="18"/>
      <c r="AW27" s="18"/>
      <c r="AX27" s="23"/>
      <c r="AY27" s="20"/>
      <c r="AZ27" s="74"/>
      <c r="BA27" s="74"/>
      <c r="BB27" s="2"/>
      <c r="BC27" s="2"/>
    </row>
    <row r="28" spans="1:56" ht="15.75" x14ac:dyDescent="0.25">
      <c r="A28" s="1">
        <v>1</v>
      </c>
      <c r="B28" s="20"/>
      <c r="C28" s="24"/>
      <c r="D28" s="100" t="s">
        <v>162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8"/>
      <c r="AR28" s="18"/>
      <c r="AS28" s="18"/>
      <c r="AT28" s="18"/>
      <c r="AU28" s="18"/>
      <c r="AV28" s="18"/>
      <c r="AW28" s="18"/>
      <c r="AX28" s="23"/>
      <c r="AY28" s="20"/>
      <c r="AZ28" s="74"/>
      <c r="BA28" s="74"/>
      <c r="BB28" s="2"/>
      <c r="BC28" s="2"/>
    </row>
    <row r="29" spans="1:56" ht="15.75" x14ac:dyDescent="0.25">
      <c r="A29" s="1">
        <v>1</v>
      </c>
      <c r="B29" s="20"/>
      <c r="C29" s="24"/>
      <c r="D29" s="101" t="s">
        <v>163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8"/>
      <c r="AR29" s="18"/>
      <c r="AS29" s="18"/>
      <c r="AT29" s="18"/>
      <c r="AU29" s="18"/>
      <c r="AV29" s="18"/>
      <c r="AW29" s="18"/>
      <c r="AX29" s="23"/>
      <c r="AY29" s="20"/>
      <c r="AZ29" s="74"/>
      <c r="BA29" s="74"/>
      <c r="BC29" s="2"/>
    </row>
    <row r="30" spans="1:56" x14ac:dyDescent="0.2">
      <c r="A30" s="1">
        <v>1</v>
      </c>
      <c r="B30" s="20"/>
      <c r="C30" s="18"/>
      <c r="D30" s="101" t="s">
        <v>167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8"/>
      <c r="AR30" s="18"/>
      <c r="AS30" s="18"/>
      <c r="AT30" s="18"/>
      <c r="AU30" s="18"/>
      <c r="AV30" s="18"/>
      <c r="AW30" s="18"/>
      <c r="AX30" s="18"/>
      <c r="AY30" s="20"/>
      <c r="AZ30" s="74"/>
      <c r="BA30" s="74"/>
    </row>
    <row r="31" spans="1:56" x14ac:dyDescent="0.2">
      <c r="A31" s="1">
        <v>1</v>
      </c>
      <c r="B31" s="2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20"/>
      <c r="AZ31" s="74"/>
      <c r="BA31" s="74"/>
    </row>
    <row r="32" spans="1:56" ht="12.75" hidden="1" customHeight="1" x14ac:dyDescent="0.2">
      <c r="A32" s="1">
        <f t="shared" ref="A32:A40" si="0">IF(SepaKombiMandat,1,0)</f>
        <v>0</v>
      </c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0"/>
    </row>
    <row r="33" spans="1:54" ht="12.75" hidden="1" customHeight="1" x14ac:dyDescent="0.25">
      <c r="A33" s="1">
        <f t="shared" si="0"/>
        <v>0</v>
      </c>
      <c r="B33" s="20"/>
      <c r="C33" s="25"/>
      <c r="D33" s="106" t="s">
        <v>90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26"/>
      <c r="AR33" s="26"/>
      <c r="AS33" s="26"/>
      <c r="AT33" s="26"/>
      <c r="AU33" s="26"/>
      <c r="AV33" s="26"/>
      <c r="AW33" s="26"/>
      <c r="AX33" s="26"/>
      <c r="AY33" s="20"/>
    </row>
    <row r="34" spans="1:54" ht="3.75" hidden="1" customHeight="1" x14ac:dyDescent="0.2">
      <c r="A34" s="1">
        <f t="shared" si="0"/>
        <v>0</v>
      </c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20"/>
    </row>
    <row r="35" spans="1:54" ht="12.75" hidden="1" customHeight="1" x14ac:dyDescent="0.2">
      <c r="A35" s="1">
        <f t="shared" si="0"/>
        <v>0</v>
      </c>
      <c r="B35" s="20"/>
      <c r="C35" s="18"/>
      <c r="D35" s="107" t="str">
        <f>"Ich/Wir ermächtige(n) " &amp; B_KDBezeichnung &amp; " widerruflich, die von mir/uns zu " &amp; IF(EinmalZahlung,"entrichtende Zahlung","entrichtenden Zahlungen") &amp; " bei Fälligkeit durch Lastschrift von meinem/unserem Konto einzuziehen."</f>
        <v>Ich/Wir ermächtige(n) Wissing + Partner mbB widerruflich, die von mir/uns zu entrichtenden Zahlungen bei Fälligkeit durch Lastschrift von meinem/unserem Konto einzuziehen.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53"/>
      <c r="AX35" s="18"/>
      <c r="AY35" s="20"/>
    </row>
    <row r="36" spans="1:54" ht="12.75" hidden="1" customHeight="1" x14ac:dyDescent="0.2">
      <c r="A36" s="1">
        <f t="shared" si="0"/>
        <v>0</v>
      </c>
      <c r="B36" s="20"/>
      <c r="C36" s="18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53"/>
      <c r="AX36" s="18"/>
      <c r="AY36" s="20"/>
    </row>
    <row r="37" spans="1:54" ht="12.75" hidden="1" customHeight="1" x14ac:dyDescent="0.2">
      <c r="A37" s="1">
        <f t="shared" si="0"/>
        <v>0</v>
      </c>
      <c r="B37" s="20"/>
      <c r="C37" s="18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53"/>
      <c r="AX37" s="18"/>
      <c r="AY37" s="20"/>
      <c r="BB37" s="63"/>
    </row>
    <row r="38" spans="1:54" ht="3.75" hidden="1" customHeight="1" x14ac:dyDescent="0.2">
      <c r="A38" s="1">
        <f>IF(SepaKombiMandat,1,0)</f>
        <v>0</v>
      </c>
      <c r="B38" s="20"/>
      <c r="C38" s="1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3"/>
      <c r="AX38" s="18"/>
      <c r="AY38" s="20"/>
      <c r="BB38" s="63"/>
    </row>
    <row r="39" spans="1:54" ht="12.75" hidden="1" customHeight="1" x14ac:dyDescent="0.25">
      <c r="A39" s="1">
        <f>IF(SepaKombiMandat,1,0)</f>
        <v>0</v>
      </c>
      <c r="B39" s="20"/>
      <c r="C39" s="18"/>
      <c r="D39" s="30" t="s">
        <v>89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20"/>
    </row>
    <row r="40" spans="1:54" ht="3.95" hidden="1" customHeight="1" x14ac:dyDescent="0.2">
      <c r="A40" s="1">
        <f t="shared" si="0"/>
        <v>0</v>
      </c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20"/>
    </row>
    <row r="41" spans="1:54" ht="16.5" customHeight="1" x14ac:dyDescent="0.2">
      <c r="A41" s="1">
        <v>1</v>
      </c>
      <c r="B41" s="20"/>
      <c r="C41" s="18"/>
      <c r="D41" s="107" t="str">
        <f>"Ich ermächtige/Wir ermächtigen " &amp; B_KDBezeichnung1 &amp; IF(NOT(AND(B_KDBezeichnung="",B_KDBezeichnung1=""))," ","") &amp; B_KDBezeichnung &amp;  ", " &amp; IF(EinmalZahlung,"einmalig eine Zahlung","Zahlungen") &amp; " von meinem/unserem Konto mittels Lastschrift einzuziehen. Zugleich weise ich/weisen wir mein/unser Kreditinstitut an, die von " &amp; B_KDBezeichnung1 &amp; IF(NOT(AND(B_KDBezeichnung="",B_KDBezeichnung1=""))," ","") &amp; B_KDBezeichnung &amp; " auf mein/unser Konto " &amp; IF(EinmalZahlung,"gezogene Lastschrift","gezogenen Lastschriften") &amp; " einzulösen."</f>
        <v>Ich ermächtige/Wir ermächtigen Steuerberater Wissing + Partner mbB, Zahlungen von meinem/unserem Konto mittels Lastschrift einzuziehen. Zugleich weise ich/weisen wir mein/unser Kreditinstitut an, die von Steuerberater Wissing + Partner mbB auf mein/unser Konto gezogenen Lastschriften einzulösen.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56"/>
      <c r="AX41" s="18"/>
      <c r="AY41" s="20"/>
      <c r="AZ41" s="74"/>
      <c r="BA41" s="74"/>
    </row>
    <row r="42" spans="1:54" ht="18" customHeight="1" x14ac:dyDescent="0.2">
      <c r="A42" s="1">
        <v>1</v>
      </c>
      <c r="B42" s="20"/>
      <c r="C42" s="1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56"/>
      <c r="AX42" s="18"/>
      <c r="AY42" s="20"/>
      <c r="AZ42" s="74"/>
      <c r="BA42" s="74"/>
    </row>
    <row r="43" spans="1:54" ht="16.5" customHeight="1" x14ac:dyDescent="0.2">
      <c r="A43" s="1">
        <v>1</v>
      </c>
      <c r="B43" s="20"/>
      <c r="C43" s="1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56"/>
      <c r="AX43" s="18"/>
      <c r="AY43" s="20"/>
      <c r="AZ43" s="74"/>
      <c r="BA43" s="74"/>
    </row>
    <row r="44" spans="1:54" ht="12.75" hidden="1" customHeight="1" x14ac:dyDescent="0.2">
      <c r="A44" s="1">
        <f>IF(LEN(B_KDBezeichnung)&gt;60,1,0)</f>
        <v>0</v>
      </c>
      <c r="B44" s="20"/>
      <c r="C44" s="1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56"/>
      <c r="AX44" s="18"/>
      <c r="AY44" s="20"/>
    </row>
    <row r="45" spans="1:54" ht="7.5" customHeight="1" x14ac:dyDescent="0.2">
      <c r="A45" s="1">
        <v>1</v>
      </c>
      <c r="B45" s="20"/>
      <c r="C45" s="18"/>
      <c r="D45" s="57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3"/>
      <c r="AU45" s="53"/>
      <c r="AV45" s="53"/>
      <c r="AW45" s="53"/>
      <c r="AX45" s="18"/>
      <c r="AY45" s="20"/>
      <c r="AZ45" s="74"/>
      <c r="BA45" s="74"/>
    </row>
    <row r="46" spans="1:54" ht="13.5" customHeight="1" x14ac:dyDescent="0.2">
      <c r="A46" s="1">
        <f>IF(OR(SepaKombiMandat,SepaBasisMandat),1,0)</f>
        <v>1</v>
      </c>
      <c r="B46" s="20"/>
      <c r="C46" s="18"/>
      <c r="D46" s="104" t="s">
        <v>81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53"/>
      <c r="AX46" s="18"/>
      <c r="AY46" s="20"/>
      <c r="AZ46" s="74"/>
      <c r="BA46" s="74"/>
    </row>
    <row r="47" spans="1:54" ht="12" customHeight="1" x14ac:dyDescent="0.2">
      <c r="A47" s="1">
        <f>IF(OR(SepaKombiMandat,SepaBasisMandat),1,0)</f>
        <v>1</v>
      </c>
      <c r="B47" s="20"/>
      <c r="C47" s="1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53"/>
      <c r="AX47" s="18"/>
      <c r="AY47" s="20"/>
      <c r="AZ47" s="74"/>
      <c r="BA47" s="74"/>
      <c r="BB47" s="46"/>
    </row>
    <row r="48" spans="1:54" ht="12.75" hidden="1" customHeight="1" x14ac:dyDescent="0.2">
      <c r="A48" s="1">
        <f>IF(SepaFirmenMandat,1,0)</f>
        <v>0</v>
      </c>
      <c r="B48" s="20"/>
      <c r="C48" s="18"/>
      <c r="D48" s="104" t="s">
        <v>92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53"/>
      <c r="AX48" s="18"/>
      <c r="AY48" s="20"/>
      <c r="AZ48" s="74"/>
      <c r="BA48" s="74"/>
    </row>
    <row r="49" spans="1:53" ht="12.75" hidden="1" customHeight="1" x14ac:dyDescent="0.2">
      <c r="A49" s="1">
        <f>IF(SepaFirmenMandat,1,0)</f>
        <v>0</v>
      </c>
      <c r="B49" s="20"/>
      <c r="C49" s="18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42"/>
      <c r="AX49" s="18"/>
      <c r="AY49" s="20"/>
      <c r="AZ49" s="74"/>
      <c r="BA49" s="74"/>
    </row>
    <row r="50" spans="1:53" ht="12.75" hidden="1" customHeight="1" x14ac:dyDescent="0.2">
      <c r="A50" s="1">
        <f>IF(SepaFirmenMandat,1,0)</f>
        <v>0</v>
      </c>
      <c r="B50" s="20"/>
      <c r="C50" s="18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42"/>
      <c r="AX50" s="18"/>
      <c r="AY50" s="20"/>
      <c r="AZ50" s="74"/>
      <c r="BA50" s="74"/>
    </row>
    <row r="51" spans="1:53" ht="12.75" customHeight="1" x14ac:dyDescent="0.2">
      <c r="A51" s="1">
        <v>1</v>
      </c>
      <c r="B51" s="20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18"/>
      <c r="AY51" s="20"/>
      <c r="AZ51" s="74"/>
      <c r="BA51" s="74"/>
    </row>
    <row r="52" spans="1:53" ht="10.5" customHeight="1" x14ac:dyDescent="0.2">
      <c r="A52" s="1">
        <v>1</v>
      </c>
      <c r="B52" s="20"/>
      <c r="C52" s="18"/>
      <c r="D52" s="42"/>
      <c r="E52" s="42"/>
      <c r="F52" s="42"/>
      <c r="G52" s="76" t="s">
        <v>96</v>
      </c>
      <c r="H52" s="42"/>
      <c r="I52" s="77" t="s">
        <v>135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76"/>
      <c r="Y52" s="42"/>
      <c r="Z52" s="77" t="s">
        <v>95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18"/>
      <c r="AY52" s="20"/>
      <c r="AZ52" s="74"/>
      <c r="BA52" s="74"/>
    </row>
    <row r="53" spans="1:53" ht="12.75" customHeight="1" x14ac:dyDescent="0.2">
      <c r="A53" s="1">
        <v>1</v>
      </c>
      <c r="B53" s="20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18"/>
      <c r="AY53" s="20"/>
      <c r="AZ53" s="74"/>
      <c r="BA53" s="74"/>
    </row>
    <row r="54" spans="1:53" hidden="1" x14ac:dyDescent="0.2">
      <c r="A54" s="1">
        <f t="shared" ref="A54:A70" si="1">IF(OR(SepaFirmenMandat,AnzeigeListe=0),0,1)</f>
        <v>0</v>
      </c>
      <c r="B54" s="20"/>
      <c r="C54" s="18"/>
      <c r="D54" s="18" t="str">
        <f>"Die Ermächtigung gilt für " &amp; IF(EinmalZahlung, "eine einmalige Zahlung", "Zahlungen") &amp; " wegen"</f>
        <v>Die Ermächtigung gilt für Zahlungen wegen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20"/>
    </row>
    <row r="55" spans="1:53" ht="8.25" hidden="1" customHeight="1" x14ac:dyDescent="0.2">
      <c r="A55" s="1">
        <f t="shared" si="1"/>
        <v>0</v>
      </c>
      <c r="B55" s="20"/>
      <c r="C55" s="18"/>
      <c r="D55" s="18"/>
      <c r="E55" s="18"/>
      <c r="F55" s="18"/>
      <c r="G55" s="18"/>
      <c r="H55" s="18"/>
      <c r="I55" s="97" t="str">
        <f>IF(EinmalZahlung, "","laufendem ") &amp; "Buchführungshonorar"</f>
        <v>laufendem Buchführungshonorar</v>
      </c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18"/>
      <c r="AU55" s="18"/>
      <c r="AV55" s="18"/>
      <c r="AW55" s="18"/>
      <c r="AX55" s="18"/>
      <c r="AY55" s="20"/>
    </row>
    <row r="56" spans="1:53" ht="10.5" hidden="1" customHeight="1" x14ac:dyDescent="0.2">
      <c r="A56" s="1">
        <f t="shared" si="1"/>
        <v>0</v>
      </c>
      <c r="B56" s="20"/>
      <c r="C56" s="18"/>
      <c r="D56" s="18"/>
      <c r="E56" s="18"/>
      <c r="F56" s="18"/>
      <c r="G56" s="65"/>
      <c r="H56" s="1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18"/>
      <c r="AU56" s="18"/>
      <c r="AV56" s="18"/>
      <c r="AW56" s="18"/>
      <c r="AX56" s="18"/>
      <c r="AY56" s="20"/>
    </row>
    <row r="57" spans="1:53" ht="3" hidden="1" customHeight="1" x14ac:dyDescent="0.2">
      <c r="A57" s="1">
        <f t="shared" si="1"/>
        <v>0</v>
      </c>
      <c r="B57" s="20"/>
      <c r="C57" s="18"/>
      <c r="D57" s="18"/>
      <c r="E57" s="18"/>
      <c r="F57" s="18"/>
      <c r="G57" s="18"/>
      <c r="H57" s="18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18"/>
      <c r="AU57" s="18"/>
      <c r="AV57" s="18"/>
      <c r="AW57" s="18"/>
      <c r="AX57" s="18"/>
      <c r="AY57" s="20"/>
    </row>
    <row r="58" spans="1:53" ht="3" hidden="1" customHeight="1" x14ac:dyDescent="0.2">
      <c r="A58" s="1">
        <f t="shared" si="1"/>
        <v>0</v>
      </c>
      <c r="B58" s="20"/>
      <c r="C58" s="18"/>
      <c r="D58" s="18"/>
      <c r="E58" s="18"/>
      <c r="F58" s="18"/>
      <c r="G58" s="18"/>
      <c r="H58" s="18"/>
      <c r="I58" s="96" t="s">
        <v>6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18"/>
      <c r="AU58" s="18"/>
      <c r="AV58" s="18"/>
      <c r="AW58" s="18"/>
      <c r="AX58" s="18"/>
      <c r="AY58" s="20"/>
    </row>
    <row r="59" spans="1:53" ht="10.5" hidden="1" customHeight="1" x14ac:dyDescent="0.2">
      <c r="A59" s="1">
        <f t="shared" si="1"/>
        <v>0</v>
      </c>
      <c r="B59" s="20"/>
      <c r="C59" s="18"/>
      <c r="D59" s="18"/>
      <c r="E59" s="18"/>
      <c r="F59" s="18"/>
      <c r="G59" s="65"/>
      <c r="H59" s="18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18"/>
      <c r="AU59" s="18"/>
      <c r="AV59" s="18"/>
      <c r="AW59" s="18"/>
      <c r="AX59" s="18"/>
      <c r="AY59" s="20"/>
    </row>
    <row r="60" spans="1:53" ht="3" hidden="1" customHeight="1" x14ac:dyDescent="0.2">
      <c r="A60" s="1">
        <f t="shared" si="1"/>
        <v>0</v>
      </c>
      <c r="B60" s="20"/>
      <c r="C60" s="18"/>
      <c r="D60" s="18"/>
      <c r="E60" s="18"/>
      <c r="F60" s="18"/>
      <c r="G60" s="18"/>
      <c r="H60" s="18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18"/>
      <c r="AU60" s="18"/>
      <c r="AV60" s="18"/>
      <c r="AW60" s="18"/>
      <c r="AX60" s="18"/>
      <c r="AY60" s="20"/>
    </row>
    <row r="61" spans="1:53" ht="3" hidden="1" customHeight="1" x14ac:dyDescent="0.2">
      <c r="A61" s="1">
        <f t="shared" si="1"/>
        <v>0</v>
      </c>
      <c r="B61" s="20"/>
      <c r="C61" s="18"/>
      <c r="D61" s="18"/>
      <c r="E61" s="18"/>
      <c r="F61" s="18"/>
      <c r="G61" s="18"/>
      <c r="H61" s="18"/>
      <c r="I61" s="96" t="s">
        <v>82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18"/>
      <c r="AU61" s="18"/>
      <c r="AV61" s="18"/>
      <c r="AW61" s="18"/>
      <c r="AX61" s="18"/>
      <c r="AY61" s="20"/>
    </row>
    <row r="62" spans="1:53" ht="10.5" hidden="1" customHeight="1" x14ac:dyDescent="0.2">
      <c r="A62" s="1">
        <f t="shared" si="1"/>
        <v>0</v>
      </c>
      <c r="B62" s="20"/>
      <c r="C62" s="18"/>
      <c r="D62" s="18"/>
      <c r="E62" s="18"/>
      <c r="F62" s="35"/>
      <c r="G62" s="65"/>
      <c r="H62" s="18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18"/>
      <c r="AU62" s="18"/>
      <c r="AV62" s="18"/>
      <c r="AW62" s="18"/>
      <c r="AX62" s="18"/>
      <c r="AY62" s="20"/>
    </row>
    <row r="63" spans="1:53" ht="3" hidden="1" customHeight="1" x14ac:dyDescent="0.2">
      <c r="A63" s="1">
        <f t="shared" si="1"/>
        <v>0</v>
      </c>
      <c r="B63" s="20"/>
      <c r="C63" s="18"/>
      <c r="D63" s="18"/>
      <c r="E63" s="18"/>
      <c r="F63" s="35"/>
      <c r="G63" s="18"/>
      <c r="H63" s="18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18"/>
      <c r="AU63" s="18"/>
      <c r="AV63" s="18"/>
      <c r="AW63" s="18"/>
      <c r="AX63" s="18"/>
      <c r="AY63" s="20"/>
    </row>
    <row r="64" spans="1:53" ht="3" hidden="1" customHeight="1" x14ac:dyDescent="0.2">
      <c r="A64" s="1">
        <f t="shared" si="1"/>
        <v>0</v>
      </c>
      <c r="B64" s="20"/>
      <c r="C64" s="18"/>
      <c r="D64" s="18"/>
      <c r="E64" s="18"/>
      <c r="F64" s="35"/>
      <c r="G64" s="18"/>
      <c r="H64" s="18"/>
      <c r="I64" s="97" t="str">
        <f>"sonstiger in Auftrag gegebener Einzelleistunge" &amp; IF(EinmalZahlung,"","n")</f>
        <v>sonstiger in Auftrag gegebener Einzelleistungen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18"/>
      <c r="AU64" s="18"/>
      <c r="AV64" s="18"/>
      <c r="AW64" s="18"/>
      <c r="AX64" s="18"/>
      <c r="AY64" s="20"/>
    </row>
    <row r="65" spans="1:53" ht="10.5" hidden="1" customHeight="1" x14ac:dyDescent="0.2">
      <c r="A65" s="1">
        <f t="shared" si="1"/>
        <v>0</v>
      </c>
      <c r="B65" s="20"/>
      <c r="C65" s="18"/>
      <c r="D65" s="18"/>
      <c r="E65" s="18"/>
      <c r="F65" s="36"/>
      <c r="G65" s="65"/>
      <c r="H65" s="18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18"/>
      <c r="AU65" s="18"/>
      <c r="AV65" s="18"/>
      <c r="AW65" s="18"/>
      <c r="AX65" s="18"/>
      <c r="AY65" s="20"/>
    </row>
    <row r="66" spans="1:53" ht="3" hidden="1" customHeight="1" x14ac:dyDescent="0.2">
      <c r="A66" s="1">
        <f t="shared" si="1"/>
        <v>0</v>
      </c>
      <c r="B66" s="20"/>
      <c r="C66" s="18"/>
      <c r="D66" s="18"/>
      <c r="E66" s="18"/>
      <c r="F66" s="36"/>
      <c r="G66" s="18"/>
      <c r="H66" s="18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18"/>
      <c r="AU66" s="18"/>
      <c r="AV66" s="18"/>
      <c r="AW66" s="18"/>
      <c r="AX66" s="18"/>
      <c r="AY66" s="20"/>
    </row>
    <row r="67" spans="1:53" ht="3" hidden="1" customHeight="1" x14ac:dyDescent="0.2">
      <c r="A67" s="1">
        <f t="shared" si="1"/>
        <v>0</v>
      </c>
      <c r="B67" s="20"/>
      <c r="C67" s="18"/>
      <c r="D67" s="18"/>
      <c r="E67" s="18"/>
      <c r="F67" s="36"/>
      <c r="G67" s="18"/>
      <c r="H67" s="18"/>
      <c r="I67" s="96" t="s">
        <v>62</v>
      </c>
      <c r="J67" s="96"/>
      <c r="K67" s="96"/>
      <c r="L67" s="96"/>
      <c r="M67" s="96"/>
      <c r="N67" s="96"/>
      <c r="O67" s="96"/>
      <c r="P67" s="96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32"/>
      <c r="AC67" s="32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32"/>
      <c r="AR67" s="18"/>
      <c r="AS67" s="18"/>
      <c r="AT67" s="18"/>
      <c r="AU67" s="18"/>
      <c r="AV67" s="18"/>
      <c r="AW67" s="18"/>
      <c r="AX67" s="18"/>
      <c r="AY67" s="20"/>
    </row>
    <row r="68" spans="1:53" ht="2.25" hidden="1" customHeight="1" x14ac:dyDescent="0.2">
      <c r="A68" s="1">
        <f t="shared" si="1"/>
        <v>0</v>
      </c>
      <c r="B68" s="20"/>
      <c r="C68" s="18"/>
      <c r="D68" s="18"/>
      <c r="E68" s="18"/>
      <c r="F68" s="36"/>
      <c r="H68" s="18"/>
      <c r="I68" s="96"/>
      <c r="J68" s="96"/>
      <c r="K68" s="96"/>
      <c r="L68" s="96"/>
      <c r="M68" s="96"/>
      <c r="N68" s="96"/>
      <c r="O68" s="96"/>
      <c r="P68" s="96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8"/>
      <c r="AU68" s="18"/>
      <c r="AV68" s="18"/>
      <c r="AW68" s="18"/>
      <c r="AX68" s="18"/>
      <c r="AY68" s="20"/>
    </row>
    <row r="69" spans="1:53" ht="10.5" hidden="1" customHeight="1" x14ac:dyDescent="0.2">
      <c r="A69" s="1">
        <f t="shared" si="1"/>
        <v>0</v>
      </c>
      <c r="B69" s="20"/>
      <c r="C69" s="18"/>
      <c r="D69" s="18"/>
      <c r="E69" s="18"/>
      <c r="F69" s="36"/>
      <c r="G69" s="65"/>
      <c r="H69" s="18"/>
      <c r="I69" s="96"/>
      <c r="J69" s="96"/>
      <c r="K69" s="96"/>
      <c r="L69" s="96"/>
      <c r="M69" s="96"/>
      <c r="N69" s="96"/>
      <c r="O69" s="96"/>
      <c r="P69" s="96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8"/>
      <c r="AU69" s="18"/>
      <c r="AV69" s="18"/>
      <c r="AW69" s="18"/>
      <c r="AX69" s="18"/>
      <c r="AY69" s="20"/>
    </row>
    <row r="70" spans="1:53" ht="3" hidden="1" customHeight="1" x14ac:dyDescent="0.2">
      <c r="A70" s="1">
        <f t="shared" si="1"/>
        <v>0</v>
      </c>
      <c r="B70" s="20"/>
      <c r="C70" s="18"/>
      <c r="D70" s="18"/>
      <c r="E70" s="18"/>
      <c r="F70" s="36"/>
      <c r="G70" s="18"/>
      <c r="H70" s="18"/>
      <c r="I70" s="96"/>
      <c r="J70" s="96"/>
      <c r="K70" s="96"/>
      <c r="L70" s="96"/>
      <c r="M70" s="96"/>
      <c r="N70" s="96"/>
      <c r="O70" s="96"/>
      <c r="P70" s="96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32"/>
      <c r="AC70" s="32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32"/>
      <c r="AR70" s="18"/>
      <c r="AS70" s="18"/>
      <c r="AT70" s="18"/>
      <c r="AU70" s="18"/>
      <c r="AV70" s="18"/>
      <c r="AW70" s="18"/>
      <c r="AX70" s="18"/>
      <c r="AY70" s="20"/>
    </row>
    <row r="71" spans="1:53" ht="8.25" customHeight="1" x14ac:dyDescent="0.2">
      <c r="A71" s="1">
        <v>1</v>
      </c>
      <c r="B71" s="20"/>
      <c r="C71" s="18"/>
      <c r="D71" s="18"/>
      <c r="E71" s="18"/>
      <c r="F71" s="36"/>
      <c r="G71" s="18"/>
      <c r="H71" s="18"/>
      <c r="I71" s="31"/>
      <c r="J71" s="31"/>
      <c r="K71" s="31"/>
      <c r="L71" s="31"/>
      <c r="M71" s="31"/>
      <c r="N71" s="31"/>
      <c r="O71" s="31"/>
      <c r="P71" s="31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32"/>
      <c r="AC71" s="32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32"/>
      <c r="AR71" s="18"/>
      <c r="AS71" s="18"/>
      <c r="AT71" s="18"/>
      <c r="AU71" s="18"/>
      <c r="AV71" s="18"/>
      <c r="AW71" s="18"/>
      <c r="AX71" s="18"/>
      <c r="AY71" s="20"/>
      <c r="AZ71" s="74"/>
      <c r="BA71" s="74"/>
    </row>
    <row r="72" spans="1:53" ht="14.25" x14ac:dyDescent="0.2">
      <c r="A72" s="1">
        <v>1</v>
      </c>
      <c r="B72" s="20"/>
      <c r="C72" s="18"/>
      <c r="D72" s="18" t="s">
        <v>94</v>
      </c>
      <c r="E72" s="18"/>
      <c r="F72" s="36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32"/>
      <c r="AC72" s="32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32"/>
      <c r="AR72" s="18"/>
      <c r="AS72" s="18"/>
      <c r="AT72" s="18"/>
      <c r="AU72" s="18"/>
      <c r="AV72" s="18"/>
      <c r="AW72" s="18"/>
      <c r="AX72" s="18"/>
      <c r="AY72" s="20"/>
      <c r="AZ72" s="74"/>
      <c r="BA72" s="74"/>
    </row>
    <row r="73" spans="1:53" ht="10.5" customHeight="1" x14ac:dyDescent="0.2">
      <c r="A73" s="1">
        <v>1</v>
      </c>
      <c r="B73" s="20"/>
      <c r="C73" s="18"/>
      <c r="D73" s="18"/>
      <c r="E73" s="18"/>
      <c r="F73" s="36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32"/>
      <c r="AC73" s="32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32"/>
      <c r="AR73" s="18"/>
      <c r="AS73" s="18"/>
      <c r="AT73" s="18"/>
      <c r="AU73" s="18"/>
      <c r="AV73" s="18"/>
      <c r="AW73" s="18"/>
      <c r="AX73" s="18"/>
      <c r="AY73" s="20"/>
      <c r="AZ73" s="74"/>
      <c r="BA73" s="74"/>
    </row>
    <row r="74" spans="1:53" ht="3" customHeight="1" x14ac:dyDescent="0.2">
      <c r="A74" s="1">
        <v>1</v>
      </c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20"/>
      <c r="AZ74" s="74"/>
      <c r="BA74" s="74"/>
    </row>
    <row r="75" spans="1:53" ht="3" customHeight="1" x14ac:dyDescent="0.2">
      <c r="A75" s="1">
        <v>1</v>
      </c>
      <c r="B75" s="20"/>
      <c r="C75" s="18"/>
      <c r="D75" s="18"/>
      <c r="E75" s="18"/>
      <c r="F75" s="18"/>
      <c r="G75" s="40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7"/>
      <c r="AT75" s="18"/>
      <c r="AU75" s="18"/>
      <c r="AV75" s="18"/>
      <c r="AW75" s="18"/>
      <c r="AX75" s="18"/>
      <c r="AY75" s="20"/>
      <c r="AZ75" s="74"/>
      <c r="BA75" s="74"/>
    </row>
    <row r="76" spans="1:53" ht="4.5" customHeight="1" x14ac:dyDescent="0.2">
      <c r="A76" s="1">
        <v>1</v>
      </c>
      <c r="B76" s="20"/>
      <c r="C76" s="22"/>
      <c r="D76" s="22"/>
      <c r="E76" s="22"/>
      <c r="F76" s="18"/>
      <c r="G76" s="38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58"/>
      <c r="AK76" s="58"/>
      <c r="AL76" s="58"/>
      <c r="AM76" s="58"/>
      <c r="AN76" s="58"/>
      <c r="AO76" s="58"/>
      <c r="AP76" s="58"/>
      <c r="AQ76" s="58"/>
      <c r="AR76" s="27"/>
      <c r="AS76" s="39"/>
      <c r="AT76" s="18"/>
      <c r="AU76" s="18"/>
      <c r="AV76" s="18"/>
      <c r="AW76" s="18"/>
      <c r="AX76" s="18"/>
      <c r="AY76" s="20"/>
      <c r="AZ76" s="74"/>
      <c r="BA76" s="74"/>
    </row>
    <row r="77" spans="1:53" ht="8.4499999999999993" customHeight="1" x14ac:dyDescent="0.2">
      <c r="A77" s="1">
        <v>1</v>
      </c>
      <c r="B77" s="20"/>
      <c r="C77" s="22"/>
      <c r="D77" s="22"/>
      <c r="E77" s="22"/>
      <c r="F77" s="18"/>
      <c r="G77" s="50" t="s">
        <v>60</v>
      </c>
      <c r="H77" s="5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41"/>
      <c r="T77" s="41"/>
      <c r="U77" s="27"/>
      <c r="V77" s="18"/>
      <c r="W77" s="18"/>
      <c r="X77" s="18"/>
      <c r="Y77" s="18"/>
      <c r="Z77" s="18"/>
      <c r="AA77" s="51" t="s">
        <v>61</v>
      </c>
      <c r="AB77" s="51"/>
      <c r="AC77" s="27"/>
      <c r="AD77" s="27"/>
      <c r="AE77" s="27"/>
      <c r="AF77" s="27"/>
      <c r="AG77" s="27"/>
      <c r="AH77" s="27"/>
      <c r="AI77" s="27"/>
      <c r="AJ77" s="58"/>
      <c r="AK77" s="58"/>
      <c r="AL77" s="58"/>
      <c r="AM77" s="58"/>
      <c r="AN77" s="58"/>
      <c r="AO77" s="58"/>
      <c r="AP77" s="58"/>
      <c r="AQ77" s="58"/>
      <c r="AR77" s="27"/>
      <c r="AS77" s="39"/>
      <c r="AT77" s="18"/>
      <c r="AU77" s="18"/>
      <c r="AV77" s="18"/>
      <c r="AW77" s="18"/>
      <c r="AX77" s="18"/>
      <c r="AY77" s="20"/>
      <c r="AZ77" s="74"/>
      <c r="BA77" s="74"/>
    </row>
    <row r="78" spans="1:53" ht="15" customHeight="1" x14ac:dyDescent="0.2">
      <c r="A78" s="1">
        <v>1</v>
      </c>
      <c r="B78" s="20"/>
      <c r="C78" s="22"/>
      <c r="D78" s="22"/>
      <c r="E78" s="22"/>
      <c r="F78" s="18"/>
      <c r="G78" s="102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18"/>
      <c r="AA78" s="103"/>
      <c r="AB78" s="103"/>
      <c r="AC78" s="103"/>
      <c r="AD78" s="103"/>
      <c r="AE78" s="103"/>
      <c r="AF78" s="103"/>
      <c r="AG78" s="103"/>
      <c r="AH78" s="103"/>
      <c r="AI78" s="27"/>
      <c r="AJ78" s="58"/>
      <c r="AK78" s="58"/>
      <c r="AL78" s="58"/>
      <c r="AM78" s="58"/>
      <c r="AN78" s="58"/>
      <c r="AO78" s="58"/>
      <c r="AP78" s="58"/>
      <c r="AQ78" s="58"/>
      <c r="AR78" s="27"/>
      <c r="AS78" s="39"/>
      <c r="AT78" s="18"/>
      <c r="AU78" s="18"/>
      <c r="AV78" s="18"/>
      <c r="AW78" s="18"/>
      <c r="AX78" s="18"/>
      <c r="AY78" s="20"/>
      <c r="AZ78" s="74"/>
      <c r="BA78" s="74"/>
    </row>
    <row r="79" spans="1:53" ht="3" customHeight="1" x14ac:dyDescent="0.2">
      <c r="A79" s="1">
        <v>1</v>
      </c>
      <c r="B79" s="20"/>
      <c r="C79" s="22"/>
      <c r="D79" s="22"/>
      <c r="E79" s="22"/>
      <c r="F79" s="18"/>
      <c r="G79" s="38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58"/>
      <c r="AK79" s="58"/>
      <c r="AL79" s="58"/>
      <c r="AM79" s="58"/>
      <c r="AN79" s="58"/>
      <c r="AO79" s="58"/>
      <c r="AP79" s="58"/>
      <c r="AQ79" s="58"/>
      <c r="AR79" s="27"/>
      <c r="AS79" s="39"/>
      <c r="AT79" s="18"/>
      <c r="AU79" s="18"/>
      <c r="AV79" s="18"/>
      <c r="AW79" s="18"/>
      <c r="AX79" s="18"/>
      <c r="AY79" s="20"/>
      <c r="AZ79" s="74"/>
      <c r="BA79" s="74"/>
    </row>
    <row r="80" spans="1:53" ht="8.4499999999999993" customHeight="1" x14ac:dyDescent="0.2">
      <c r="A80" s="1">
        <v>1</v>
      </c>
      <c r="B80" s="20"/>
      <c r="C80" s="22"/>
      <c r="D80" s="22"/>
      <c r="E80" s="22"/>
      <c r="F80" s="18"/>
      <c r="G80" s="38" t="s">
        <v>1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58"/>
      <c r="AK80" s="58"/>
      <c r="AL80" s="58"/>
      <c r="AM80" s="58"/>
      <c r="AN80" s="58"/>
      <c r="AO80" s="58"/>
      <c r="AP80" s="58"/>
      <c r="AQ80" s="58"/>
      <c r="AR80" s="27"/>
      <c r="AS80" s="39"/>
      <c r="AT80" s="18"/>
      <c r="AU80" s="18"/>
      <c r="AV80" s="18"/>
      <c r="AW80" s="18"/>
      <c r="AX80" s="18"/>
      <c r="AY80" s="20"/>
      <c r="AZ80" s="74"/>
      <c r="BA80" s="74"/>
    </row>
    <row r="81" spans="1:53" ht="15" customHeight="1" x14ac:dyDescent="0.2">
      <c r="A81" s="1">
        <v>1</v>
      </c>
      <c r="B81" s="20"/>
      <c r="C81" s="22"/>
      <c r="D81" s="22"/>
      <c r="E81" s="22"/>
      <c r="F81" s="18"/>
      <c r="G81" s="94" t="s">
        <v>10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95"/>
      <c r="AT81" s="18"/>
      <c r="AU81" s="18"/>
      <c r="AV81" s="18"/>
      <c r="AW81" s="18"/>
      <c r="AX81" s="18"/>
      <c r="AY81" s="20"/>
      <c r="AZ81" s="74"/>
      <c r="BA81" s="74"/>
    </row>
    <row r="82" spans="1:53" ht="3" customHeight="1" x14ac:dyDescent="0.2">
      <c r="A82" s="1">
        <v>1</v>
      </c>
      <c r="B82" s="20"/>
      <c r="C82" s="22"/>
      <c r="D82" s="22"/>
      <c r="E82" s="22"/>
      <c r="F82" s="18"/>
      <c r="G82" s="62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58"/>
      <c r="AK82" s="58"/>
      <c r="AL82" s="58"/>
      <c r="AM82" s="58"/>
      <c r="AN82" s="58"/>
      <c r="AO82" s="58"/>
      <c r="AP82" s="58"/>
      <c r="AQ82" s="58"/>
      <c r="AR82" s="27"/>
      <c r="AS82" s="39"/>
      <c r="AT82" s="18"/>
      <c r="AU82" s="18"/>
      <c r="AV82" s="18"/>
      <c r="AW82" s="18"/>
      <c r="AX82" s="18"/>
      <c r="AY82" s="20"/>
      <c r="AZ82" s="74"/>
      <c r="BA82" s="74"/>
    </row>
    <row r="83" spans="1:53" ht="8.4499999999999993" customHeight="1" x14ac:dyDescent="0.2">
      <c r="A83" s="1">
        <v>1</v>
      </c>
      <c r="B83" s="20"/>
      <c r="C83" s="22"/>
      <c r="D83" s="22"/>
      <c r="E83" s="22"/>
      <c r="F83" s="18"/>
      <c r="G83" s="38" t="s">
        <v>2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58"/>
      <c r="AK83" s="58"/>
      <c r="AL83" s="58"/>
      <c r="AM83" s="58"/>
      <c r="AN83" s="58"/>
      <c r="AO83" s="58"/>
      <c r="AP83" s="58"/>
      <c r="AQ83" s="58"/>
      <c r="AR83" s="27"/>
      <c r="AS83" s="39"/>
      <c r="AT83" s="18"/>
      <c r="AU83" s="18"/>
      <c r="AV83" s="18"/>
      <c r="AW83" s="18"/>
      <c r="AX83" s="18"/>
      <c r="AY83" s="20"/>
      <c r="AZ83" s="74"/>
      <c r="BA83" s="74"/>
    </row>
    <row r="84" spans="1:53" ht="15" customHeight="1" x14ac:dyDescent="0.2">
      <c r="A84" s="1">
        <v>1</v>
      </c>
      <c r="B84" s="20"/>
      <c r="C84" s="22"/>
      <c r="D84" s="22"/>
      <c r="E84" s="22"/>
      <c r="F84" s="18"/>
      <c r="G84" s="92" t="s">
        <v>10</v>
      </c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59"/>
      <c r="AH84" s="59"/>
      <c r="AI84" s="59"/>
      <c r="AJ84" s="60"/>
      <c r="AK84" s="60"/>
      <c r="AL84" s="60"/>
      <c r="AM84" s="60"/>
      <c r="AN84" s="60"/>
      <c r="AO84" s="60"/>
      <c r="AP84" s="60"/>
      <c r="AQ84" s="60"/>
      <c r="AR84" s="59"/>
      <c r="AS84" s="61"/>
      <c r="AT84" s="18"/>
      <c r="AU84" s="18"/>
      <c r="AV84" s="18"/>
      <c r="AW84" s="18"/>
      <c r="AX84" s="18"/>
      <c r="AY84" s="20"/>
      <c r="AZ84" s="74"/>
      <c r="BA84" s="74"/>
    </row>
    <row r="85" spans="1:53" ht="7.5" customHeight="1" x14ac:dyDescent="0.2">
      <c r="A85" s="1">
        <v>1</v>
      </c>
      <c r="B85" s="2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22"/>
      <c r="AK85" s="22"/>
      <c r="AL85" s="22"/>
      <c r="AM85" s="22"/>
      <c r="AN85" s="22"/>
      <c r="AO85" s="22"/>
      <c r="AP85" s="22"/>
      <c r="AQ85" s="22"/>
      <c r="AR85" s="18"/>
      <c r="AS85" s="18"/>
      <c r="AT85" s="18"/>
      <c r="AU85" s="18"/>
      <c r="AV85" s="18"/>
      <c r="AW85" s="18"/>
      <c r="AX85" s="18"/>
      <c r="AY85" s="20"/>
      <c r="AZ85" s="74"/>
      <c r="BA85" s="74"/>
    </row>
    <row r="86" spans="1:53" ht="8.25" hidden="1" customHeight="1" x14ac:dyDescent="0.2">
      <c r="A86" s="1">
        <f>IF(SepaKombiMandat,1,0)</f>
        <v>0</v>
      </c>
      <c r="B86" s="2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22"/>
      <c r="AK86" s="22"/>
      <c r="AL86" s="22"/>
      <c r="AM86" s="22"/>
      <c r="AN86" s="22"/>
      <c r="AO86" s="22"/>
      <c r="AP86" s="22"/>
      <c r="AQ86" s="22"/>
      <c r="AR86" s="18"/>
      <c r="AS86" s="18"/>
      <c r="AT86" s="18"/>
      <c r="AU86" s="18"/>
      <c r="AV86" s="18"/>
      <c r="AW86" s="18"/>
      <c r="AX86" s="18"/>
      <c r="AY86" s="20"/>
    </row>
    <row r="87" spans="1:53" hidden="1" x14ac:dyDescent="0.2">
      <c r="A87" s="1">
        <f>IF(SepaKombiMandat,1,0)</f>
        <v>0</v>
      </c>
      <c r="B87" s="20"/>
      <c r="C87" s="18"/>
      <c r="D87" s="98" t="str">
        <f>"Vor dem ersten Einzug einer SEPA-Basislastschrift wird mich/uns "&amp;B_KDBezeichnung&amp;" über den Einzug in dieser Verfahrensart unterrichten."</f>
        <v>Vor dem ersten Einzug einer SEPA-Basislastschrift wird mich/uns Wissing + Partner mbB über den Einzug in dieser Verfahrensart unterrichten.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18"/>
      <c r="AU87" s="18"/>
      <c r="AV87" s="18"/>
      <c r="AW87" s="18"/>
      <c r="AX87" s="18"/>
      <c r="AY87" s="20"/>
    </row>
    <row r="88" spans="1:53" hidden="1" x14ac:dyDescent="0.2">
      <c r="A88" s="1">
        <f>IF(SepaKombiMandat,1,0)</f>
        <v>0</v>
      </c>
      <c r="B88" s="20"/>
      <c r="C88" s="18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18"/>
      <c r="AU88" s="18"/>
      <c r="AV88" s="18"/>
      <c r="AW88" s="18"/>
      <c r="AX88" s="18"/>
      <c r="AY88" s="20"/>
    </row>
    <row r="89" spans="1:53" x14ac:dyDescent="0.2">
      <c r="A89" s="1">
        <v>1</v>
      </c>
      <c r="B89" s="20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0"/>
      <c r="AZ89" s="74"/>
      <c r="BA89" s="74"/>
    </row>
    <row r="90" spans="1:53" x14ac:dyDescent="0.2">
      <c r="A90" s="1">
        <v>1</v>
      </c>
      <c r="B90" s="20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0"/>
      <c r="AZ90" s="74"/>
      <c r="BA90" s="74"/>
    </row>
    <row r="91" spans="1:53" x14ac:dyDescent="0.2">
      <c r="A91" s="1">
        <v>1</v>
      </c>
      <c r="B91" s="20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20"/>
      <c r="AZ91" s="74"/>
      <c r="BA91" s="74"/>
    </row>
    <row r="92" spans="1:53" ht="13.5" customHeight="1" x14ac:dyDescent="0.2">
      <c r="A92" s="1">
        <v>1</v>
      </c>
      <c r="B92" s="20"/>
      <c r="C92" s="27"/>
      <c r="D92" s="86"/>
      <c r="E92" s="86"/>
      <c r="F92" s="86"/>
      <c r="G92" s="86"/>
      <c r="H92" s="86"/>
      <c r="I92" s="49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27"/>
      <c r="AY92" s="20"/>
      <c r="AZ92" s="74"/>
      <c r="BA92" s="74"/>
    </row>
    <row r="93" spans="1:53" x14ac:dyDescent="0.2">
      <c r="A93" s="1">
        <v>1</v>
      </c>
      <c r="B93" s="20"/>
      <c r="C93" s="28"/>
      <c r="D93" s="48" t="s">
        <v>83</v>
      </c>
      <c r="E93" s="34"/>
      <c r="F93" s="34"/>
      <c r="G93" s="34"/>
      <c r="H93" s="34"/>
      <c r="I93" s="34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27"/>
      <c r="AY93" s="20"/>
      <c r="AZ93" s="74"/>
      <c r="BA93" s="74"/>
    </row>
    <row r="94" spans="1:53" ht="18.75" customHeight="1" x14ac:dyDescent="0.2">
      <c r="A94" s="1">
        <v>1</v>
      </c>
      <c r="B94" s="20"/>
      <c r="C94" s="28"/>
      <c r="D94" s="88" t="s">
        <v>97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27"/>
      <c r="AW94" s="27"/>
      <c r="AX94" s="27"/>
      <c r="AY94" s="20"/>
      <c r="AZ94" s="74"/>
      <c r="BA94" s="74"/>
    </row>
    <row r="95" spans="1:53" x14ac:dyDescent="0.2">
      <c r="A95" s="1">
        <v>1</v>
      </c>
      <c r="B95" s="2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20"/>
      <c r="AZ95" s="74"/>
      <c r="BA95" s="74"/>
    </row>
    <row r="96" spans="1:53" ht="4.5" customHeight="1" x14ac:dyDescent="0.2">
      <c r="A96" s="1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74"/>
      <c r="BA96" s="74"/>
    </row>
    <row r="97" spans="35:35" ht="12.75" hidden="1" customHeight="1" x14ac:dyDescent="0.2"/>
    <row r="98" spans="35:35" ht="12.75" hidden="1" customHeight="1" x14ac:dyDescent="0.2">
      <c r="AI98" s="2"/>
    </row>
    <row r="99" spans="35:35" ht="12.75" hidden="1" customHeight="1" x14ac:dyDescent="0.2"/>
    <row r="100" spans="35:35" ht="12.75" hidden="1" customHeight="1" x14ac:dyDescent="0.2">
      <c r="AI100" s="2"/>
    </row>
    <row r="101" spans="35:35" ht="12.75" hidden="1" customHeight="1" x14ac:dyDescent="0.2"/>
    <row r="102" spans="35:35" ht="12.75" hidden="1" customHeight="1" x14ac:dyDescent="0.2"/>
    <row r="103" spans="35:35" ht="12.75" hidden="1" customHeight="1" x14ac:dyDescent="0.2"/>
    <row r="104" spans="35:35" ht="12.75" hidden="1" customHeight="1" x14ac:dyDescent="0.2"/>
    <row r="105" spans="35:35" ht="12.75" hidden="1" customHeight="1" x14ac:dyDescent="0.2"/>
    <row r="106" spans="35:35" ht="12.75" hidden="1" customHeight="1" x14ac:dyDescent="0.2"/>
    <row r="107" spans="35:35" ht="12.75" hidden="1" customHeight="1" x14ac:dyDescent="0.2"/>
    <row r="108" spans="35:35" ht="12.75" hidden="1" customHeight="1" x14ac:dyDescent="0.2"/>
    <row r="109" spans="35:35" ht="12.75" hidden="1" customHeight="1" x14ac:dyDescent="0.2"/>
    <row r="110" spans="35:35" ht="12.75" hidden="1" customHeight="1" x14ac:dyDescent="0.2"/>
    <row r="111" spans="35:35" ht="12.75" hidden="1" customHeight="1" x14ac:dyDescent="0.2"/>
    <row r="112" spans="35:35" ht="12.75" hidden="1" customHeight="1" x14ac:dyDescent="0.2"/>
    <row r="113" spans="4:4" ht="12.75" hidden="1" customHeight="1" x14ac:dyDescent="0.2"/>
    <row r="114" spans="4:4" ht="12.75" hidden="1" customHeight="1" x14ac:dyDescent="0.2"/>
    <row r="115" spans="4:4" ht="12.75" hidden="1" customHeight="1" x14ac:dyDescent="0.2"/>
    <row r="116" spans="4:4" ht="12.75" hidden="1" customHeight="1" x14ac:dyDescent="0.2"/>
    <row r="117" spans="4:4" ht="12.75" hidden="1" customHeight="1" x14ac:dyDescent="0.2"/>
    <row r="118" spans="4:4" ht="12.75" hidden="1" customHeight="1" x14ac:dyDescent="0.2"/>
    <row r="119" spans="4:4" ht="12.75" hidden="1" customHeight="1" x14ac:dyDescent="0.2"/>
    <row r="120" spans="4:4" ht="12.75" hidden="1" customHeight="1" x14ac:dyDescent="0.2"/>
    <row r="121" spans="4:4" ht="12.75" hidden="1" customHeight="1" x14ac:dyDescent="0.2"/>
    <row r="122" spans="4:4" ht="12.75" hidden="1" customHeight="1" x14ac:dyDescent="0.2"/>
    <row r="123" spans="4:4" ht="12.75" hidden="1" customHeight="1" x14ac:dyDescent="0.2"/>
    <row r="124" spans="4:4" ht="12.75" hidden="1" customHeight="1" x14ac:dyDescent="0.2"/>
    <row r="125" spans="4:4" ht="12.75" hidden="1" customHeight="1" x14ac:dyDescent="0.2">
      <c r="D125" s="4"/>
    </row>
    <row r="126" spans="4:4" ht="12.75" hidden="1" customHeight="1" x14ac:dyDescent="0.2"/>
    <row r="127" spans="4:4" ht="12.75" hidden="1" customHeight="1" x14ac:dyDescent="0.2"/>
    <row r="128" spans="4:4" ht="12.75" hidden="1" customHeight="1" x14ac:dyDescent="0.2"/>
    <row r="129" hidden="1" x14ac:dyDescent="0.2"/>
    <row r="130" hidden="1" x14ac:dyDescent="0.2"/>
    <row r="131" hidden="1" x14ac:dyDescent="0.2"/>
  </sheetData>
  <sheetProtection sheet="1" objects="1" scenarios="1" selectLockedCells="1"/>
  <autoFilter ref="A1:A131">
    <filterColumn colId="0">
      <filters>
        <filter val="1"/>
      </filters>
    </filterColumn>
  </autoFilter>
  <mergeCells count="30">
    <mergeCell ref="D8:X8"/>
    <mergeCell ref="D9:X9"/>
    <mergeCell ref="D11:X11"/>
    <mergeCell ref="L21:AC21"/>
    <mergeCell ref="R19:AJ19"/>
    <mergeCell ref="D29:AP29"/>
    <mergeCell ref="D30:AP30"/>
    <mergeCell ref="Q68:AS69"/>
    <mergeCell ref="I67:P70"/>
    <mergeCell ref="D48:AV50"/>
    <mergeCell ref="D33:AP33"/>
    <mergeCell ref="D35:AV37"/>
    <mergeCell ref="D41:AV44"/>
    <mergeCell ref="D46:AV47"/>
    <mergeCell ref="D92:H92"/>
    <mergeCell ref="J92:V92"/>
    <mergeCell ref="D94:AU94"/>
    <mergeCell ref="D19:Q19"/>
    <mergeCell ref="D21:K21"/>
    <mergeCell ref="G84:AF84"/>
    <mergeCell ref="G81:AS81"/>
    <mergeCell ref="I58:AS60"/>
    <mergeCell ref="I61:AS63"/>
    <mergeCell ref="I64:AS66"/>
    <mergeCell ref="D87:AS88"/>
    <mergeCell ref="D27:AP27"/>
    <mergeCell ref="I55:AS57"/>
    <mergeCell ref="G78:Y78"/>
    <mergeCell ref="AA78:AH78"/>
    <mergeCell ref="D28:AP28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85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Bankenauswahl">
              <controlPr defaultSize="0" print="0" autoFill="0" autoLine="0" autoPict="0" macro="[0]!AuswahlBank">
                <anchor moveWithCells="1">
                  <from>
                    <xdr:col>11</xdr:col>
                    <xdr:colOff>9525</xdr:colOff>
                    <xdr:row>71</xdr:row>
                    <xdr:rowOff>9525</xdr:rowOff>
                  </from>
                  <to>
                    <xdr:col>26</xdr:col>
                    <xdr:colOff>104775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" name="Option Button 52">
              <controlPr defaultSize="0" print="0" autoFill="0" autoLine="0" autoPict="0" macro="[0]!SEPABasis">
                <anchor moveWithCells="1">
                  <from>
                    <xdr:col>31</xdr:col>
                    <xdr:colOff>95250</xdr:colOff>
                    <xdr:row>8</xdr:row>
                    <xdr:rowOff>9525</xdr:rowOff>
                  </from>
                  <to>
                    <xdr:col>42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6" name="Option Button 53">
              <controlPr defaultSize="0" print="0" autoFill="0" autoLine="0" autoPict="0" macro="[0]!SEPAFirmen">
                <anchor moveWithCells="1">
                  <from>
                    <xdr:col>31</xdr:col>
                    <xdr:colOff>104775</xdr:colOff>
                    <xdr:row>10</xdr:row>
                    <xdr:rowOff>28575</xdr:rowOff>
                  </from>
                  <to>
                    <xdr:col>42</xdr:col>
                    <xdr:colOff>123825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6"/>
  <sheetViews>
    <sheetView showRowColHeaders="0" workbookViewId="0"/>
  </sheetViews>
  <sheetFormatPr baseColWidth="10" defaultRowHeight="12.75" x14ac:dyDescent="0.2"/>
  <cols>
    <col min="1" max="1" width="13.7109375" style="17" bestFit="1" customWidth="1"/>
    <col min="2" max="2" width="60.7109375" style="17" customWidth="1"/>
    <col min="3" max="3" width="13.7109375" style="17" customWidth="1"/>
    <col min="4" max="16384" width="11.42578125" style="17"/>
  </cols>
  <sheetData>
    <row r="1" spans="1:3" x14ac:dyDescent="0.2">
      <c r="A1" s="84" t="s">
        <v>137</v>
      </c>
      <c r="B1" s="84" t="s">
        <v>8</v>
      </c>
      <c r="C1" s="84" t="s">
        <v>138</v>
      </c>
    </row>
    <row r="2" spans="1:3" x14ac:dyDescent="0.2">
      <c r="A2" s="78" t="s">
        <v>139</v>
      </c>
      <c r="B2" s="79" t="str">
        <f>IF(Mandantennummer="","",Mandantennummer)</f>
        <v/>
      </c>
      <c r="C2" s="78" t="s">
        <v>140</v>
      </c>
    </row>
    <row r="3" spans="1:3" x14ac:dyDescent="0.2">
      <c r="A3" s="78" t="s">
        <v>141</v>
      </c>
      <c r="B3" s="79">
        <f>IF(FirstRun="","",YEAR(FirstRun))</f>
        <v>2019</v>
      </c>
      <c r="C3" s="78" t="s">
        <v>142</v>
      </c>
    </row>
    <row r="4" spans="1:3" x14ac:dyDescent="0.2">
      <c r="A4" s="78" t="s">
        <v>143</v>
      </c>
      <c r="B4" s="79">
        <f>IF(FirstRun="","",MONTH(FirstRun))</f>
        <v>3</v>
      </c>
      <c r="C4" s="78" t="s">
        <v>144</v>
      </c>
    </row>
    <row r="5" spans="1:3" x14ac:dyDescent="0.2">
      <c r="A5" s="78" t="s">
        <v>145</v>
      </c>
      <c r="B5" s="79" t="str">
        <f>"SEPA-Lastschrift-Mandat " &amp; IF(Z_Name="","",Z_Name)</f>
        <v xml:space="preserve">SEPA-Lastschrift-Mandat </v>
      </c>
      <c r="C5" s="78" t="s">
        <v>146</v>
      </c>
    </row>
    <row r="6" spans="1:3" x14ac:dyDescent="0.2">
      <c r="A6" s="78" t="s">
        <v>147</v>
      </c>
      <c r="B6" s="79"/>
      <c r="C6" s="78" t="s">
        <v>148</v>
      </c>
    </row>
  </sheetData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2"/>
  <sheetViews>
    <sheetView showRowColHeaders="0" workbookViewId="0"/>
  </sheetViews>
  <sheetFormatPr baseColWidth="10" defaultRowHeight="12.75" x14ac:dyDescent="0.2"/>
  <cols>
    <col min="1" max="1" width="11.7109375" style="17" customWidth="1"/>
    <col min="2" max="3" width="8.7109375" style="17" customWidth="1"/>
    <col min="4" max="4" width="9.7109375" style="17" customWidth="1"/>
    <col min="5" max="5" width="8.7109375" style="17" customWidth="1"/>
    <col min="6" max="6" width="10.7109375" style="17" customWidth="1"/>
    <col min="7" max="7" width="16.7109375" style="17" customWidth="1"/>
    <col min="8" max="8" width="17.7109375" style="17" customWidth="1"/>
    <col min="9" max="9" width="7.7109375" style="17" customWidth="1"/>
    <col min="10" max="10" width="40.7109375" style="17" customWidth="1"/>
    <col min="11" max="11" width="15.7109375" style="17" customWidth="1"/>
    <col min="12" max="12" width="8.7109375" style="17" customWidth="1"/>
    <col min="13" max="16384" width="11.42578125" style="17"/>
  </cols>
  <sheetData>
    <row r="1" spans="1:12" x14ac:dyDescent="0.2">
      <c r="A1" s="82" t="s">
        <v>67</v>
      </c>
      <c r="B1" s="82" t="s">
        <v>68</v>
      </c>
      <c r="C1" s="82" t="s">
        <v>69</v>
      </c>
      <c r="D1" s="82" t="s">
        <v>70</v>
      </c>
      <c r="E1" s="82" t="s">
        <v>71</v>
      </c>
      <c r="F1" s="82" t="s">
        <v>72</v>
      </c>
      <c r="G1" s="82" t="s">
        <v>73</v>
      </c>
      <c r="H1" s="82" t="s">
        <v>74</v>
      </c>
      <c r="I1" s="82" t="s">
        <v>75</v>
      </c>
      <c r="J1" s="82" t="s">
        <v>76</v>
      </c>
      <c r="K1" s="82" t="s">
        <v>77</v>
      </c>
      <c r="L1" s="82" t="s">
        <v>78</v>
      </c>
    </row>
    <row r="2" spans="1:12" x14ac:dyDescent="0.2">
      <c r="A2" s="83" t="s">
        <v>79</v>
      </c>
      <c r="B2" s="83" t="s">
        <v>68</v>
      </c>
      <c r="C2" s="83"/>
      <c r="D2" s="83" t="s">
        <v>80</v>
      </c>
      <c r="E2" s="83" t="b">
        <v>1</v>
      </c>
      <c r="F2" s="83"/>
      <c r="G2" s="83"/>
      <c r="H2" s="83"/>
      <c r="I2" s="83">
        <v>1</v>
      </c>
      <c r="J2" s="83"/>
      <c r="K2" s="83" t="b">
        <v>1</v>
      </c>
      <c r="L2" s="83" t="b">
        <v>1</v>
      </c>
    </row>
  </sheetData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26"/>
  <sheetViews>
    <sheetView showGridLines="0" showRowColHeaders="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19" sqref="G19"/>
    </sheetView>
  </sheetViews>
  <sheetFormatPr baseColWidth="10" defaultRowHeight="12.75" x14ac:dyDescent="0.2"/>
  <cols>
    <col min="1" max="1" width="7.7109375" style="12" bestFit="1" customWidth="1"/>
    <col min="2" max="2" width="50.7109375" style="12" customWidth="1"/>
    <col min="3" max="3" width="42.7109375" style="12" customWidth="1"/>
    <col min="4" max="4" width="3.7109375" style="12" customWidth="1"/>
    <col min="5" max="5" width="24.42578125" style="12" bestFit="1" customWidth="1"/>
    <col min="6" max="6" width="50.7109375" style="12" customWidth="1"/>
    <col min="7" max="7" width="3.7109375" style="12" customWidth="1"/>
    <col min="8" max="17" width="20.7109375" style="12" customWidth="1"/>
    <col min="18" max="16384" width="11.42578125" style="12"/>
  </cols>
  <sheetData>
    <row r="1" spans="1:17" ht="15" customHeight="1" x14ac:dyDescent="0.2">
      <c r="A1" s="9" t="s">
        <v>7</v>
      </c>
      <c r="B1" s="9" t="s">
        <v>37</v>
      </c>
      <c r="C1" s="9" t="s">
        <v>38</v>
      </c>
      <c r="D1" s="9" t="s">
        <v>39</v>
      </c>
      <c r="E1" s="9" t="s">
        <v>35</v>
      </c>
      <c r="F1" s="9" t="s">
        <v>8</v>
      </c>
      <c r="G1" s="9" t="s">
        <v>39</v>
      </c>
      <c r="H1" s="9" t="s">
        <v>51</v>
      </c>
      <c r="I1" s="9" t="s">
        <v>50</v>
      </c>
      <c r="J1" s="9" t="s">
        <v>49</v>
      </c>
      <c r="K1" s="9" t="s">
        <v>48</v>
      </c>
      <c r="L1" s="9" t="s">
        <v>47</v>
      </c>
      <c r="M1" s="9" t="s">
        <v>46</v>
      </c>
      <c r="N1" s="9" t="s">
        <v>45</v>
      </c>
      <c r="O1" s="9" t="s">
        <v>44</v>
      </c>
      <c r="P1" s="9" t="s">
        <v>43</v>
      </c>
      <c r="Q1" s="9" t="s">
        <v>42</v>
      </c>
    </row>
    <row r="2" spans="1:17" x14ac:dyDescent="0.2">
      <c r="A2" s="14" t="s">
        <v>9</v>
      </c>
      <c r="B2" s="71" t="s">
        <v>133</v>
      </c>
      <c r="C2" s="71" t="s">
        <v>133</v>
      </c>
      <c r="D2" s="72"/>
      <c r="E2" s="71" t="s">
        <v>5</v>
      </c>
      <c r="F2" s="73"/>
      <c r="G2" s="71"/>
    </row>
    <row r="3" spans="1:17" x14ac:dyDescent="0.2">
      <c r="A3" s="14" t="s">
        <v>9</v>
      </c>
      <c r="B3" s="71" t="s">
        <v>149</v>
      </c>
      <c r="C3" s="71" t="s">
        <v>149</v>
      </c>
      <c r="D3" s="72"/>
      <c r="E3" s="71" t="s">
        <v>150</v>
      </c>
      <c r="F3" s="73"/>
      <c r="G3" s="71"/>
    </row>
    <row r="4" spans="1:17" x14ac:dyDescent="0.2">
      <c r="A4" s="13" t="s">
        <v>9</v>
      </c>
      <c r="B4" s="67" t="s">
        <v>99</v>
      </c>
      <c r="C4" s="67" t="s">
        <v>31</v>
      </c>
      <c r="D4" s="68"/>
      <c r="E4" s="67" t="s">
        <v>40</v>
      </c>
      <c r="F4" s="69" t="s">
        <v>10</v>
      </c>
      <c r="G4" s="67"/>
    </row>
    <row r="5" spans="1:17" x14ac:dyDescent="0.2">
      <c r="A5" s="13" t="s">
        <v>9</v>
      </c>
      <c r="B5" s="67" t="s">
        <v>100</v>
      </c>
      <c r="C5" s="67" t="s">
        <v>31</v>
      </c>
      <c r="D5" s="68"/>
      <c r="E5" s="67" t="s">
        <v>32</v>
      </c>
      <c r="F5" s="69" t="s">
        <v>10</v>
      </c>
      <c r="G5" s="67"/>
    </row>
    <row r="6" spans="1:17" x14ac:dyDescent="0.2">
      <c r="A6" s="13" t="s">
        <v>9</v>
      </c>
      <c r="B6" s="67" t="s">
        <v>101</v>
      </c>
      <c r="C6" s="67" t="s">
        <v>102</v>
      </c>
      <c r="D6" s="68"/>
      <c r="E6" s="67" t="s">
        <v>33</v>
      </c>
      <c r="F6" s="69" t="s">
        <v>10</v>
      </c>
      <c r="G6" s="67"/>
    </row>
    <row r="7" spans="1:17" x14ac:dyDescent="0.2">
      <c r="A7" s="13" t="s">
        <v>9</v>
      </c>
      <c r="B7" s="67" t="s">
        <v>103</v>
      </c>
      <c r="C7" s="67" t="s">
        <v>104</v>
      </c>
      <c r="D7" s="68"/>
      <c r="E7" s="67" t="s">
        <v>0</v>
      </c>
      <c r="F7" s="69" t="s">
        <v>10</v>
      </c>
      <c r="G7" s="67"/>
    </row>
    <row r="8" spans="1:17" x14ac:dyDescent="0.2">
      <c r="A8" s="13" t="s">
        <v>9</v>
      </c>
      <c r="B8" s="67" t="s">
        <v>105</v>
      </c>
      <c r="C8" s="67" t="s">
        <v>106</v>
      </c>
      <c r="D8" s="68"/>
      <c r="E8" s="67" t="s">
        <v>3</v>
      </c>
      <c r="F8" s="69" t="s">
        <v>10</v>
      </c>
      <c r="G8" s="67"/>
    </row>
    <row r="9" spans="1:17" x14ac:dyDescent="0.2">
      <c r="A9" s="13" t="s">
        <v>9</v>
      </c>
      <c r="B9" s="67" t="s">
        <v>107</v>
      </c>
      <c r="C9" s="67" t="s">
        <v>108</v>
      </c>
      <c r="D9" s="68"/>
      <c r="E9" s="67" t="s">
        <v>4</v>
      </c>
      <c r="F9" s="69" t="s">
        <v>10</v>
      </c>
      <c r="G9" s="67"/>
    </row>
    <row r="10" spans="1:17" x14ac:dyDescent="0.2">
      <c r="A10" s="13" t="s">
        <v>9</v>
      </c>
      <c r="B10" s="67" t="s">
        <v>130</v>
      </c>
      <c r="C10" s="67" t="s">
        <v>127</v>
      </c>
      <c r="D10" s="68"/>
      <c r="E10" s="67" t="s">
        <v>11</v>
      </c>
      <c r="F10" s="69" t="s">
        <v>10</v>
      </c>
      <c r="G10" s="67"/>
    </row>
    <row r="11" spans="1:17" x14ac:dyDescent="0.2">
      <c r="A11" s="13" t="s">
        <v>9</v>
      </c>
      <c r="B11" s="67" t="s">
        <v>131</v>
      </c>
      <c r="C11" s="67" t="s">
        <v>128</v>
      </c>
      <c r="D11" s="68"/>
      <c r="E11" s="67" t="s">
        <v>12</v>
      </c>
      <c r="F11" s="69" t="s">
        <v>10</v>
      </c>
      <c r="G11" s="67"/>
    </row>
    <row r="12" spans="1:17" x14ac:dyDescent="0.2">
      <c r="A12" s="13" t="s">
        <v>9</v>
      </c>
      <c r="B12" s="67" t="s">
        <v>132</v>
      </c>
      <c r="C12" s="67" t="s">
        <v>129</v>
      </c>
      <c r="D12" s="68"/>
      <c r="E12" s="67" t="s">
        <v>41</v>
      </c>
      <c r="F12" s="69" t="s">
        <v>10</v>
      </c>
      <c r="G12" s="67"/>
    </row>
    <row r="13" spans="1:17" x14ac:dyDescent="0.2">
      <c r="A13" s="13" t="s">
        <v>9</v>
      </c>
      <c r="B13" s="67" t="s">
        <v>118</v>
      </c>
      <c r="C13" s="67" t="s">
        <v>119</v>
      </c>
      <c r="D13" s="68">
        <v>30</v>
      </c>
      <c r="E13" s="67" t="s">
        <v>113</v>
      </c>
      <c r="F13" s="69" t="s">
        <v>10</v>
      </c>
      <c r="G13" s="80">
        <v>0</v>
      </c>
      <c r="H13" s="69" t="s">
        <v>10</v>
      </c>
      <c r="I13" s="69" t="s">
        <v>10</v>
      </c>
      <c r="J13" s="69" t="s">
        <v>10</v>
      </c>
      <c r="K13" s="69" t="s">
        <v>10</v>
      </c>
      <c r="L13" s="69" t="s">
        <v>10</v>
      </c>
      <c r="M13" s="69" t="s">
        <v>10</v>
      </c>
      <c r="N13" s="69" t="s">
        <v>10</v>
      </c>
      <c r="O13" s="69" t="s">
        <v>10</v>
      </c>
      <c r="P13" s="69" t="s">
        <v>10</v>
      </c>
      <c r="Q13" s="69" t="s">
        <v>10</v>
      </c>
    </row>
    <row r="14" spans="1:17" x14ac:dyDescent="0.2">
      <c r="A14" s="13" t="s">
        <v>9</v>
      </c>
      <c r="B14" s="67" t="s">
        <v>120</v>
      </c>
      <c r="C14" s="67" t="s">
        <v>121</v>
      </c>
      <c r="D14" s="68">
        <v>30</v>
      </c>
      <c r="E14" s="67" t="s">
        <v>114</v>
      </c>
      <c r="F14" s="69"/>
      <c r="G14" s="67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x14ac:dyDescent="0.2">
      <c r="A15" s="13" t="s">
        <v>9</v>
      </c>
      <c r="B15" s="67" t="s">
        <v>122</v>
      </c>
      <c r="C15" s="67" t="s">
        <v>123</v>
      </c>
      <c r="D15" s="68">
        <v>30</v>
      </c>
      <c r="E15" s="67" t="s">
        <v>115</v>
      </c>
      <c r="F15" s="69"/>
      <c r="G15" s="67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x14ac:dyDescent="0.2">
      <c r="A16" s="13" t="s">
        <v>9</v>
      </c>
      <c r="B16" s="67" t="s">
        <v>124</v>
      </c>
      <c r="C16" s="67" t="s">
        <v>109</v>
      </c>
      <c r="D16" s="68">
        <v>30</v>
      </c>
      <c r="E16" s="67" t="s">
        <v>117</v>
      </c>
      <c r="F16" s="69" t="s">
        <v>10</v>
      </c>
      <c r="G16" s="67"/>
      <c r="H16" s="69" t="s">
        <v>10</v>
      </c>
      <c r="I16" s="69" t="s">
        <v>10</v>
      </c>
      <c r="J16" s="69" t="s">
        <v>10</v>
      </c>
      <c r="K16" s="69" t="s">
        <v>10</v>
      </c>
      <c r="L16" s="69" t="s">
        <v>10</v>
      </c>
      <c r="M16" s="69" t="s">
        <v>10</v>
      </c>
      <c r="N16" s="69" t="s">
        <v>10</v>
      </c>
      <c r="O16" s="69" t="s">
        <v>10</v>
      </c>
      <c r="P16" s="69" t="s">
        <v>10</v>
      </c>
      <c r="Q16" s="69" t="s">
        <v>10</v>
      </c>
    </row>
    <row r="17" spans="1:17" x14ac:dyDescent="0.2">
      <c r="A17" s="13" t="s">
        <v>9</v>
      </c>
      <c r="B17" s="67" t="s">
        <v>126</v>
      </c>
      <c r="C17" s="67" t="s">
        <v>125</v>
      </c>
      <c r="D17" s="68">
        <v>30</v>
      </c>
      <c r="E17" s="67" t="s">
        <v>116</v>
      </c>
      <c r="F17" s="69" t="s">
        <v>10</v>
      </c>
      <c r="G17" s="67"/>
      <c r="H17" s="69" t="s">
        <v>10</v>
      </c>
      <c r="I17" s="69" t="s">
        <v>10</v>
      </c>
      <c r="J17" s="69" t="s">
        <v>10</v>
      </c>
      <c r="K17" s="69" t="s">
        <v>10</v>
      </c>
      <c r="L17" s="69" t="s">
        <v>10</v>
      </c>
      <c r="M17" s="69" t="s">
        <v>10</v>
      </c>
      <c r="N17" s="69" t="s">
        <v>10</v>
      </c>
      <c r="O17" s="69" t="s">
        <v>10</v>
      </c>
      <c r="P17" s="69" t="s">
        <v>10</v>
      </c>
      <c r="Q17" s="69" t="s">
        <v>10</v>
      </c>
    </row>
    <row r="18" spans="1:17" x14ac:dyDescent="0.2">
      <c r="A18" s="13" t="s">
        <v>9</v>
      </c>
      <c r="B18" s="67" t="s">
        <v>111</v>
      </c>
      <c r="C18" s="67" t="s">
        <v>110</v>
      </c>
      <c r="D18" s="68"/>
      <c r="E18" s="67" t="s">
        <v>112</v>
      </c>
      <c r="F18" s="69"/>
      <c r="G18" s="81">
        <f>IF(BankHaupt_IBAN&lt;&gt;"",IF(ISNA(MATCH(BankHaupt_IBAN,H14:IV14,0)),0,MATCH(BankHaupt_IBAN,H14:IV14,0)),0)</f>
        <v>0</v>
      </c>
    </row>
    <row r="19" spans="1:17" x14ac:dyDescent="0.2">
      <c r="A19" s="13" t="s">
        <v>14</v>
      </c>
      <c r="B19" s="67"/>
      <c r="C19" s="67"/>
      <c r="D19" s="68"/>
      <c r="E19" s="67" t="s">
        <v>15</v>
      </c>
      <c r="F19" s="70" t="str">
        <f>IF(Titel="","",Titel&amp;" ")&amp;IF(Vorname="","",Vorname&amp;" ")&amp;IF(Name="","",Name)</f>
        <v/>
      </c>
      <c r="G19" s="67"/>
    </row>
    <row r="20" spans="1:17" x14ac:dyDescent="0.2">
      <c r="A20" s="13" t="s">
        <v>14</v>
      </c>
      <c r="B20" s="67"/>
      <c r="C20" s="67"/>
      <c r="D20" s="68"/>
      <c r="E20" s="67" t="s">
        <v>27</v>
      </c>
      <c r="F20" s="70" t="str">
        <f>IF(Postfach="",IF(Straße="","",Straße),"Postfach " &amp; Postfach)</f>
        <v/>
      </c>
      <c r="G20" s="67"/>
    </row>
    <row r="21" spans="1:17" x14ac:dyDescent="0.2">
      <c r="A21" s="13" t="s">
        <v>14</v>
      </c>
      <c r="B21" s="67"/>
      <c r="C21" s="67"/>
      <c r="D21" s="68"/>
      <c r="E21" s="67" t="s">
        <v>28</v>
      </c>
      <c r="F21" s="70" t="str">
        <f>IF(Postfach="",IF(Postleitzahl_Inland_Neu="","",Postleitzahl_Inland_Neu&amp;" ")&amp;IF(Ort="","",Ort),IF(Postleitzahl_für_Postfach="","",Postleitzahl_für_Postfach&amp;" ")&amp;IF(Ort_Postfach="","",Ort_Postfach))</f>
        <v/>
      </c>
      <c r="G21" s="67"/>
    </row>
    <row r="22" spans="1:17" x14ac:dyDescent="0.2">
      <c r="A22" s="13" t="s">
        <v>134</v>
      </c>
      <c r="B22" s="67"/>
      <c r="C22" s="67"/>
      <c r="D22" s="68"/>
      <c r="E22" s="67" t="s">
        <v>58</v>
      </c>
      <c r="F22" s="70" t="str">
        <f>IF(Banken_IBAN="","",Banken_IBAN)</f>
        <v/>
      </c>
      <c r="G22" s="67"/>
    </row>
    <row r="23" spans="1:17" x14ac:dyDescent="0.2">
      <c r="A23" s="13" t="s">
        <v>134</v>
      </c>
      <c r="B23" s="67"/>
      <c r="C23" s="67"/>
      <c r="D23" s="68"/>
      <c r="E23" s="67" t="s">
        <v>59</v>
      </c>
      <c r="F23" s="70" t="str">
        <f>IF(Banken_BIC="","",Banken_BIC)</f>
        <v/>
      </c>
      <c r="G23" s="67"/>
    </row>
    <row r="24" spans="1:17" x14ac:dyDescent="0.2">
      <c r="A24" s="13" t="s">
        <v>134</v>
      </c>
      <c r="B24" s="67"/>
      <c r="C24" s="67"/>
      <c r="D24" s="68"/>
      <c r="E24" s="67" t="s">
        <v>16</v>
      </c>
      <c r="F24" s="70" t="str">
        <f>IF(Banken_Name="","",Banken_Name) &amp; IF(Banken_Ort="","",", "&amp;Banken_Ort)</f>
        <v/>
      </c>
      <c r="G24" s="67"/>
    </row>
    <row r="25" spans="1:17" x14ac:dyDescent="0.2">
      <c r="A25" s="13" t="s">
        <v>134</v>
      </c>
      <c r="B25" s="67"/>
      <c r="C25" s="67"/>
      <c r="D25" s="68"/>
      <c r="E25" s="67" t="s">
        <v>17</v>
      </c>
      <c r="F25" s="70" t="str">
        <f>IF(Banken_AbwName="","",Banken_AbwName)</f>
        <v/>
      </c>
      <c r="G25" s="67"/>
    </row>
    <row r="26" spans="1:17" x14ac:dyDescent="0.2">
      <c r="A26" s="13" t="s">
        <v>14</v>
      </c>
      <c r="B26" s="67"/>
      <c r="C26" s="67"/>
      <c r="D26" s="68"/>
      <c r="E26" s="67" t="s">
        <v>13</v>
      </c>
      <c r="F26" s="70" t="str">
        <f ca="1" xml:space="preserve"> TEXT(TODAY(),"TT.MM.JJJJ")</f>
        <v>14.03.2019</v>
      </c>
      <c r="G26" s="67"/>
    </row>
  </sheetData>
  <phoneticPr fontId="0" type="noConversion"/>
  <pageMargins left="0.78740157499999996" right="0.78740157499999996" top="0.984251969" bottom="0.984251969" header="0.4921259845" footer="0.4921259845"/>
  <headerFooter alignWithMargins="0"/>
  <ignoredErrors>
    <ignoredError sqref="F19:F21 F22:F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C15"/>
  <sheetViews>
    <sheetView showGridLines="0" showRowColHeaders="0" workbookViewId="0">
      <pane ySplit="1" topLeftCell="A2" activePane="bottomLeft" state="frozenSplit"/>
      <selection pane="bottomLeft" activeCell="A2" sqref="A2"/>
    </sheetView>
  </sheetViews>
  <sheetFormatPr baseColWidth="10" defaultRowHeight="12.75" x14ac:dyDescent="0.2"/>
  <cols>
    <col min="1" max="1" width="8.7109375" style="7" customWidth="1"/>
    <col min="2" max="2" width="17.7109375" style="7" customWidth="1"/>
    <col min="3" max="3" width="50.7109375" style="7" customWidth="1"/>
    <col min="4" max="16384" width="11.42578125" style="7"/>
  </cols>
  <sheetData>
    <row r="1" spans="1:3" ht="15" customHeight="1" x14ac:dyDescent="0.2">
      <c r="A1" s="9" t="s">
        <v>34</v>
      </c>
      <c r="B1" s="9" t="s">
        <v>35</v>
      </c>
      <c r="C1" s="9" t="s">
        <v>8</v>
      </c>
    </row>
    <row r="2" spans="1:3" x14ac:dyDescent="0.2">
      <c r="A2" s="8" t="s">
        <v>56</v>
      </c>
      <c r="B2" s="8" t="s">
        <v>19</v>
      </c>
      <c r="C2" s="75" t="s">
        <v>161</v>
      </c>
    </row>
    <row r="3" spans="1:3" x14ac:dyDescent="0.2">
      <c r="A3" s="8" t="s">
        <v>56</v>
      </c>
      <c r="B3" s="8" t="s">
        <v>30</v>
      </c>
      <c r="C3" s="75" t="s">
        <v>162</v>
      </c>
    </row>
    <row r="4" spans="1:3" x14ac:dyDescent="0.2">
      <c r="A4" s="8" t="s">
        <v>56</v>
      </c>
      <c r="B4" s="8" t="s">
        <v>21</v>
      </c>
      <c r="C4" s="75" t="s">
        <v>163</v>
      </c>
    </row>
    <row r="5" spans="1:3" x14ac:dyDescent="0.2">
      <c r="A5" s="8" t="s">
        <v>56</v>
      </c>
      <c r="B5" s="8" t="s">
        <v>22</v>
      </c>
      <c r="C5" s="75" t="s">
        <v>164</v>
      </c>
    </row>
    <row r="6" spans="1:3" x14ac:dyDescent="0.2">
      <c r="A6" s="8" t="s">
        <v>56</v>
      </c>
      <c r="B6" s="8" t="s">
        <v>23</v>
      </c>
      <c r="C6" s="75" t="s">
        <v>165</v>
      </c>
    </row>
    <row r="7" spans="1:3" x14ac:dyDescent="0.2">
      <c r="A7" s="8" t="s">
        <v>56</v>
      </c>
      <c r="B7" s="85" t="s">
        <v>157</v>
      </c>
      <c r="C7" s="75" t="s">
        <v>10</v>
      </c>
    </row>
    <row r="8" spans="1:3" x14ac:dyDescent="0.2">
      <c r="A8" s="8" t="s">
        <v>56</v>
      </c>
      <c r="B8" s="85" t="s">
        <v>158</v>
      </c>
      <c r="C8" s="75" t="s">
        <v>10</v>
      </c>
    </row>
    <row r="9" spans="1:3" x14ac:dyDescent="0.2">
      <c r="A9" s="8" t="s">
        <v>56</v>
      </c>
      <c r="B9" s="85" t="s">
        <v>159</v>
      </c>
      <c r="C9" s="75" t="s">
        <v>10</v>
      </c>
    </row>
    <row r="10" spans="1:3" x14ac:dyDescent="0.2">
      <c r="A10" s="8" t="s">
        <v>56</v>
      </c>
      <c r="B10" s="8" t="s">
        <v>65</v>
      </c>
      <c r="C10" s="75" t="s">
        <v>166</v>
      </c>
    </row>
    <row r="11" spans="1:3" x14ac:dyDescent="0.2">
      <c r="A11" s="8" t="s">
        <v>14</v>
      </c>
      <c r="B11" s="8" t="s">
        <v>66</v>
      </c>
      <c r="C11" s="45" t="str">
        <f>IF(KD_GlaeubigerID="","", KD_GlaeubigerID)</f>
        <v>DE20ZZZ00001534149</v>
      </c>
    </row>
    <row r="12" spans="1:3" x14ac:dyDescent="0.2">
      <c r="A12" s="8" t="s">
        <v>14</v>
      </c>
      <c r="B12" s="8" t="s">
        <v>24</v>
      </c>
      <c r="C12" s="45" t="str">
        <f>IF(KD_Bezeichnung="","",KD_Bezeichnung)</f>
        <v>Wissing + Partner mbB</v>
      </c>
    </row>
    <row r="13" spans="1:3" x14ac:dyDescent="0.2">
      <c r="A13" s="8" t="s">
        <v>14</v>
      </c>
      <c r="B13" s="8" t="s">
        <v>36</v>
      </c>
      <c r="C13" s="45" t="str">
        <f>IF(KD_Bezeichnung1="","",KD_Bezeichnung1)</f>
        <v>Steuerberater</v>
      </c>
    </row>
    <row r="14" spans="1:3" x14ac:dyDescent="0.2">
      <c r="A14" s="8" t="s">
        <v>14</v>
      </c>
      <c r="B14" s="8" t="s">
        <v>25</v>
      </c>
      <c r="C14" s="45" t="str">
        <f>IF(KD_Straße="","",KD_Straße)</f>
        <v>Neumarkt 1A</v>
      </c>
    </row>
    <row r="15" spans="1:3" x14ac:dyDescent="0.2">
      <c r="A15" s="8" t="s">
        <v>14</v>
      </c>
      <c r="B15" s="8" t="s">
        <v>26</v>
      </c>
      <c r="C15" s="45" t="str">
        <f>IF(KD_PLZ="","",KD_PLZ &amp; " ") &amp; IF(KD_Ort="","",KD_Ort)</f>
        <v>49074 Osnabrück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1:C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11"/>
  <sheetViews>
    <sheetView showGridLines="0" showRowColHeaders="0" workbookViewId="0">
      <pane ySplit="1" topLeftCell="A2" activePane="bottomLeft" state="frozenSplit"/>
      <selection pane="bottomLeft" activeCell="B2" sqref="B2"/>
    </sheetView>
  </sheetViews>
  <sheetFormatPr baseColWidth="10" defaultRowHeight="12.75" x14ac:dyDescent="0.2"/>
  <cols>
    <col min="1" max="1" width="14.7109375" style="6" customWidth="1"/>
    <col min="2" max="2" width="40.7109375" style="6" customWidth="1"/>
    <col min="3" max="16384" width="11.42578125" style="6"/>
  </cols>
  <sheetData>
    <row r="1" spans="1:2" ht="15" customHeight="1" x14ac:dyDescent="0.2">
      <c r="A1" s="10" t="s">
        <v>18</v>
      </c>
      <c r="B1" s="11"/>
    </row>
    <row r="2" spans="1:2" x14ac:dyDescent="0.2">
      <c r="A2" s="8" t="s">
        <v>52</v>
      </c>
      <c r="B2" s="45" t="s">
        <v>20</v>
      </c>
    </row>
    <row r="3" spans="1:2" x14ac:dyDescent="0.2">
      <c r="A3" s="8" t="s">
        <v>53</v>
      </c>
      <c r="B3" s="45" t="s">
        <v>151</v>
      </c>
    </row>
    <row r="4" spans="1:2" x14ac:dyDescent="0.2">
      <c r="A4" s="8" t="s">
        <v>54</v>
      </c>
      <c r="B4" s="45" t="s">
        <v>156</v>
      </c>
    </row>
    <row r="5" spans="1:2" x14ac:dyDescent="0.2">
      <c r="A5" s="8" t="s">
        <v>29</v>
      </c>
      <c r="B5" s="45" t="str">
        <f>ToolName &amp; "
" &amp; ToolVersion &amp; " " &amp; ToolDatum</f>
        <v>Neuanlage eines Mandats
V.4.5 (26.11.2018)</v>
      </c>
    </row>
    <row r="6" spans="1:2" x14ac:dyDescent="0.2">
      <c r="A6" s="8" t="s">
        <v>57</v>
      </c>
      <c r="B6" s="45" t="b">
        <v>1</v>
      </c>
    </row>
    <row r="7" spans="1:2" x14ac:dyDescent="0.2">
      <c r="A7" s="8" t="s">
        <v>55</v>
      </c>
      <c r="B7" s="45" t="s">
        <v>160</v>
      </c>
    </row>
    <row r="8" spans="1:2" x14ac:dyDescent="0.2">
      <c r="A8" s="8" t="s">
        <v>152</v>
      </c>
      <c r="B8" s="45" t="s">
        <v>153</v>
      </c>
    </row>
    <row r="9" spans="1:2" x14ac:dyDescent="0.2">
      <c r="A9" s="8" t="s">
        <v>154</v>
      </c>
      <c r="B9" s="45" t="s">
        <v>155</v>
      </c>
    </row>
    <row r="11" spans="1:2" x14ac:dyDescent="0.2">
      <c r="B11"/>
    </row>
  </sheetData>
  <phoneticPr fontId="0" type="noConversion"/>
  <pageMargins left="0.78740157499999996" right="0.78740157499999996" top="0.984251969" bottom="0.984251969" header="0.4921259845" footer="0.4921259845"/>
  <headerFooter alignWithMargins="0"/>
  <ignoredErrors>
    <ignoredError sqref="B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f90d2e9d-3cd8-4032-9072-07816f02ca5b</BSO999929>
</file>

<file path=customXml/itemProps1.xml><?xml version="1.0" encoding="utf-8"?>
<ds:datastoreItem xmlns:ds="http://schemas.openxmlformats.org/officeDocument/2006/customXml" ds:itemID="{8739D2E1-F0E4-45DD-8C2F-5A675472565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71</vt:i4>
      </vt:variant>
    </vt:vector>
  </HeadingPairs>
  <TitlesOfParts>
    <vt:vector size="72" baseType="lpstr">
      <vt:lpstr>Seite 1</vt:lpstr>
      <vt:lpstr>AktiveBank</vt:lpstr>
      <vt:lpstr>AnzeigeListe</vt:lpstr>
      <vt:lpstr>B_KDBezeichnung</vt:lpstr>
      <vt:lpstr>B_KDBezeichnung1</vt:lpstr>
      <vt:lpstr>B_KDGlaeubigerID</vt:lpstr>
      <vt:lpstr>B_KDPLZOrt</vt:lpstr>
      <vt:lpstr>B_KDStraße</vt:lpstr>
      <vt:lpstr>Banken_AbwName</vt:lpstr>
      <vt:lpstr>Banken_BIC</vt:lpstr>
      <vt:lpstr>Banken_IBAN</vt:lpstr>
      <vt:lpstr>Banken_Name</vt:lpstr>
      <vt:lpstr>Banken_Ort</vt:lpstr>
      <vt:lpstr>BankHaupt_IBAN</vt:lpstr>
      <vt:lpstr>'Seite 1'!Druckbereich</vt:lpstr>
      <vt:lpstr>ein_d_1</vt:lpstr>
      <vt:lpstr>ein_rx_1_1</vt:lpstr>
      <vt:lpstr>ein_rx_1_2</vt:lpstr>
      <vt:lpstr>ein_x_1</vt:lpstr>
      <vt:lpstr>ein_x_2</vt:lpstr>
      <vt:lpstr>ein_x_3</vt:lpstr>
      <vt:lpstr>ein_x_4</vt:lpstr>
      <vt:lpstr>ein_x_5</vt:lpstr>
      <vt:lpstr>Eingabekontrolle</vt:lpstr>
      <vt:lpstr>EinmalZahlung</vt:lpstr>
      <vt:lpstr>First1</vt:lpstr>
      <vt:lpstr>FirstRun</vt:lpstr>
      <vt:lpstr>GlaeubigerID_Leer</vt:lpstr>
      <vt:lpstr>IstAktiveBank</vt:lpstr>
      <vt:lpstr>KD_Bezeichnung</vt:lpstr>
      <vt:lpstr>KD_Bezeichnung1</vt:lpstr>
      <vt:lpstr>KD_Email</vt:lpstr>
      <vt:lpstr>KD_Fax</vt:lpstr>
      <vt:lpstr>KD_GlaeubigerID</vt:lpstr>
      <vt:lpstr>KD_Ort</vt:lpstr>
      <vt:lpstr>KD_PLZ</vt:lpstr>
      <vt:lpstr>KD_Straße</vt:lpstr>
      <vt:lpstr>KD_Tel</vt:lpstr>
      <vt:lpstr>Mandantennummer</vt:lpstr>
      <vt:lpstr>Name</vt:lpstr>
      <vt:lpstr>Ort</vt:lpstr>
      <vt:lpstr>Ort_Postfach</vt:lpstr>
      <vt:lpstr>Postfach</vt:lpstr>
      <vt:lpstr>Postleitzahl_für_Postfach</vt:lpstr>
      <vt:lpstr>Postleitzahl_Inland_Neu</vt:lpstr>
      <vt:lpstr>RX_Einmalig</vt:lpstr>
      <vt:lpstr>RX_Wiederkehrend</vt:lpstr>
      <vt:lpstr>SepaBasisMandat</vt:lpstr>
      <vt:lpstr>SepaFirmenMandat</vt:lpstr>
      <vt:lpstr>SepaKombiMandat</vt:lpstr>
      <vt:lpstr>Start_Lastschrift</vt:lpstr>
      <vt:lpstr>Straße</vt:lpstr>
      <vt:lpstr>Titel</vt:lpstr>
      <vt:lpstr>ToolDatum</vt:lpstr>
      <vt:lpstr>ToolId</vt:lpstr>
      <vt:lpstr>ToolInfo</vt:lpstr>
      <vt:lpstr>ToolKompId</vt:lpstr>
      <vt:lpstr>ToolName</vt:lpstr>
      <vt:lpstr>ToolVersion</vt:lpstr>
      <vt:lpstr>Vorname</vt:lpstr>
      <vt:lpstr>Z_Anschrift</vt:lpstr>
      <vt:lpstr>Z_BankAbweichend</vt:lpstr>
      <vt:lpstr>Z_BankName</vt:lpstr>
      <vt:lpstr>Z_BIC</vt:lpstr>
      <vt:lpstr>Z_Datum</vt:lpstr>
      <vt:lpstr>Z_First</vt:lpstr>
      <vt:lpstr>Z_Glaeubiger</vt:lpstr>
      <vt:lpstr>Z_IBAN</vt:lpstr>
      <vt:lpstr>Z_Mandat</vt:lpstr>
      <vt:lpstr>Z_Name</vt:lpstr>
      <vt:lpstr>Z_PLZOrt</vt:lpstr>
      <vt:lpstr>Zentraler_Mandanten_Name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Einzugsermächtigung - Kanzleileistungen</dc:title>
  <dc:subject>Tool Neuanlage eines Mandats</dc:subject>
  <dc:creator>Christoph Wissing</dc:creator>
  <cp:lastModifiedBy>Christoph Wissing</cp:lastModifiedBy>
  <cp:lastPrinted>2012-02-21T11:43:40Z</cp:lastPrinted>
  <dcterms:created xsi:type="dcterms:W3CDTF">1997-06-05T08:30:39Z</dcterms:created>
  <dcterms:modified xsi:type="dcterms:W3CDTF">2019-03-14T12:23:08Z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50">
    <vt:lpwstr>11.0</vt:lpwstr>
  </property>
  <property fmtid="{D5CDD505-2E9C-101B-9397-08002B2CF9AE}" pid="3" name="KAW999929">
    <vt:lpwstr>5a9f4ed3-061e-4432-9693-119040b21a85</vt:lpwstr>
  </property>
</Properties>
</file>